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3"/>
  <workbookPr showInkAnnotation="0" codeName="ThisWorkbook" defaultThemeVersion="124226"/>
  <mc:AlternateContent xmlns:mc="http://schemas.openxmlformats.org/markup-compatibility/2006">
    <mc:Choice Requires="x15">
      <x15ac:absPath xmlns:x15ac="http://schemas.microsoft.com/office/spreadsheetml/2010/11/ac" url="C:\Users\krollenhagen\Desktop\"/>
    </mc:Choice>
  </mc:AlternateContent>
  <xr:revisionPtr revIDLastSave="0" documentId="13_ncr:1_{ADE90D00-3876-4F01-BBA9-AA828C235AFA}" xr6:coauthVersionLast="47" xr6:coauthVersionMax="47" xr10:uidLastSave="{00000000-0000-0000-0000-000000000000}"/>
  <bookViews>
    <workbookView xWindow="12105" yWindow="180" windowWidth="12030" windowHeight="9585" tabRatio="919" firstSheet="12" activeTab="12" xr2:uid="{00000000-000D-0000-FFFF-FFFF00000000}"/>
  </bookViews>
  <sheets>
    <sheet name="1) Introduction" sheetId="57" r:id="rId1"/>
    <sheet name="2) Your Programs" sheetId="47" r:id="rId2"/>
    <sheet name="3) Your Chart of Accounts" sheetId="56" r:id="rId3"/>
    <sheet name="4) Salary, Taxes, Retirement" sheetId="38" r:id="rId4"/>
    <sheet name="5) Other Benefits" sheetId="43" r:id="rId5"/>
    <sheet name="6) Direct - Assignment" sheetId="48" r:id="rId6"/>
    <sheet name="7) Direct Allocation (FTEs)" sheetId="49" r:id="rId7"/>
    <sheet name="8) Direct Allocation Method 1" sheetId="52" r:id="rId8"/>
    <sheet name="9) Direct Allocation Method 2" sheetId="59" r:id="rId9"/>
    <sheet name="10) Indirect Allocation" sheetId="50" r:id="rId10"/>
    <sheet name="11) Fundraising Allocation" sheetId="58" r:id="rId11"/>
    <sheet name="12) Total by Program" sheetId="53" r:id="rId12"/>
    <sheet name="13) Summary" sheetId="54" r:id="rId13"/>
  </sheets>
  <definedNames>
    <definedName name="_xlnm.Print_Area" localSheetId="0">'1) Introduction'!$A$1:$A$42</definedName>
    <definedName name="_xlnm.Print_Area" localSheetId="9">'10) Indirect Allocation'!$A$1:$Q$65</definedName>
    <definedName name="_xlnm.Print_Area" localSheetId="10">'11) Fundraising Allocation'!$A$1:$Q$66</definedName>
    <definedName name="_xlnm.Print_Area" localSheetId="11">'12) Total by Program'!$A$1:$Q$69</definedName>
    <definedName name="_xlnm.Print_Area" localSheetId="12">'13) Summary'!$A$1:$Q$22</definedName>
    <definedName name="_xlnm.Print_Area" localSheetId="1">'2) Your Programs'!$A$1:$C$25</definedName>
    <definedName name="_xlnm.Print_Area" localSheetId="2">'3) Your Chart of Accounts'!$A$1:$E$67</definedName>
    <definedName name="_xlnm.Print_Area" localSheetId="3">'4) Salary, Taxes, Retirement'!$A$1:$L$196</definedName>
    <definedName name="_xlnm.Print_Area" localSheetId="4">'5) Other Benefits'!$A$1:$D$123</definedName>
    <definedName name="_xlnm.Print_Area" localSheetId="5">'6) Direct - Assignment'!$A$1:$P$62</definedName>
    <definedName name="_xlnm.Print_Area" localSheetId="6">'7) Direct Allocation (FTEs)'!$A$1:$Q$64</definedName>
    <definedName name="_xlnm.Print_Area" localSheetId="7">'8) Direct Allocation Method 1'!$A$1:$Q$63</definedName>
    <definedName name="_xlnm.Print_Area" localSheetId="8">'9) Direct Allocation Method 2'!$A$1:$Q$63</definedName>
    <definedName name="_xlnm.Print_Area">#REF!</definedName>
    <definedName name="_xlnm.Print_Titles" localSheetId="9">'10) Indirect Allocation'!$A:$B</definedName>
    <definedName name="_xlnm.Print_Titles" localSheetId="10">'11) Fundraising Allocation'!$A:$B</definedName>
    <definedName name="_xlnm.Print_Titles" localSheetId="11">'12) Total by Program'!$A:$B</definedName>
    <definedName name="_xlnm.Print_Titles" localSheetId="12">'13) Summary'!$A:$B</definedName>
    <definedName name="_xlnm.Print_Titles" localSheetId="2">'3) Your Chart of Accounts'!$1:$3</definedName>
    <definedName name="_xlnm.Print_Titles" localSheetId="3">'4) Salary, Taxes, Retirement'!$1:$7</definedName>
    <definedName name="_xlnm.Print_Titles" localSheetId="4">'5) Other Benefits'!$1:$3</definedName>
    <definedName name="_xlnm.Print_Titles" localSheetId="5">'6) Direct - Assignment'!$1:$3</definedName>
    <definedName name="_xlnm.Print_Titles">#N/A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 i="59" l="1"/>
  <c r="K4" i="48"/>
  <c r="A23" i="47" l="1"/>
  <c r="A22" i="47"/>
  <c r="A21" i="47"/>
  <c r="A20" i="47"/>
  <c r="A19" i="47"/>
  <c r="A18" i="47"/>
  <c r="A17" i="47"/>
  <c r="A16" i="47"/>
  <c r="A15" i="47"/>
  <c r="O60" i="48" l="1"/>
  <c r="L60" i="48"/>
  <c r="P60" i="48" s="1"/>
  <c r="B60" i="48"/>
  <c r="A60" i="53" s="1"/>
  <c r="O59" i="48"/>
  <c r="L59" i="48"/>
  <c r="P59" i="48" s="1"/>
  <c r="B59" i="48"/>
  <c r="A59" i="53" s="1"/>
  <c r="O58" i="48"/>
  <c r="L58" i="48"/>
  <c r="P58" i="48" s="1"/>
  <c r="B58" i="48"/>
  <c r="B59" i="52" s="1"/>
  <c r="O57" i="48"/>
  <c r="L57" i="48"/>
  <c r="B57" i="48"/>
  <c r="B58" i="52" s="1"/>
  <c r="O56" i="48"/>
  <c r="L56" i="48"/>
  <c r="P56" i="48" s="1"/>
  <c r="B56" i="48"/>
  <c r="A56" i="58" s="1"/>
  <c r="O55" i="48"/>
  <c r="L55" i="48"/>
  <c r="P55" i="48" s="1"/>
  <c r="B55" i="48"/>
  <c r="A55" i="53" s="1"/>
  <c r="O54" i="48"/>
  <c r="L54" i="48"/>
  <c r="P54" i="48" s="1"/>
  <c r="B54" i="48"/>
  <c r="A54" i="50" s="1"/>
  <c r="O53" i="48"/>
  <c r="L53" i="48"/>
  <c r="B53" i="48"/>
  <c r="A53" i="50" s="1"/>
  <c r="O52" i="48"/>
  <c r="L52" i="48"/>
  <c r="P52" i="48" s="1"/>
  <c r="B52" i="48"/>
  <c r="A52" i="50" s="1"/>
  <c r="O51" i="48"/>
  <c r="L51" i="48"/>
  <c r="P51" i="48" s="1"/>
  <c r="B51" i="48"/>
  <c r="A51" i="50" s="1"/>
  <c r="D60" i="56"/>
  <c r="D59" i="56"/>
  <c r="D58" i="56"/>
  <c r="D57" i="56"/>
  <c r="D56" i="56"/>
  <c r="D55" i="56"/>
  <c r="D54" i="56"/>
  <c r="D53" i="56"/>
  <c r="D52" i="56"/>
  <c r="D51" i="56"/>
  <c r="B62" i="49" l="1"/>
  <c r="A53" i="53"/>
  <c r="B56" i="59"/>
  <c r="A57" i="50"/>
  <c r="A57" i="58"/>
  <c r="B56" i="52"/>
  <c r="A51" i="58"/>
  <c r="A51" i="53"/>
  <c r="B60" i="59"/>
  <c r="A55" i="50"/>
  <c r="A55" i="58"/>
  <c r="P53" i="48"/>
  <c r="P57" i="48"/>
  <c r="A59" i="50"/>
  <c r="A59" i="58"/>
  <c r="B54" i="49"/>
  <c r="B60" i="49"/>
  <c r="A56" i="53"/>
  <c r="B57" i="49"/>
  <c r="B61" i="49"/>
  <c r="B57" i="59"/>
  <c r="B58" i="59"/>
  <c r="B59" i="59"/>
  <c r="A58" i="50"/>
  <c r="A52" i="58"/>
  <c r="A58" i="58"/>
  <c r="A52" i="53"/>
  <c r="A57" i="53"/>
  <c r="B58" i="49"/>
  <c r="B57" i="52"/>
  <c r="A58" i="53"/>
  <c r="B53" i="49"/>
  <c r="B59" i="49"/>
  <c r="B52" i="52"/>
  <c r="B53" i="52"/>
  <c r="B60" i="52"/>
  <c r="A56" i="50"/>
  <c r="A60" i="50"/>
  <c r="A60" i="58"/>
  <c r="B61" i="52"/>
  <c r="B61" i="59"/>
  <c r="A54" i="53"/>
  <c r="B54" i="52"/>
  <c r="B55" i="52"/>
  <c r="B55" i="49"/>
  <c r="B56" i="49"/>
  <c r="A53" i="58"/>
  <c r="A54" i="58"/>
  <c r="B52" i="59"/>
  <c r="B53" i="59"/>
  <c r="B54" i="59"/>
  <c r="B55" i="59"/>
  <c r="N65" i="50"/>
  <c r="K65" i="50"/>
  <c r="J65" i="50"/>
  <c r="I65" i="50"/>
  <c r="H65" i="50"/>
  <c r="G65" i="50"/>
  <c r="F65" i="50"/>
  <c r="E65" i="50"/>
  <c r="D65" i="50"/>
  <c r="C65" i="50"/>
  <c r="A1" i="54" l="1"/>
  <c r="A1" i="53"/>
  <c r="A1" i="58"/>
  <c r="A1" i="50"/>
  <c r="A1" i="56"/>
  <c r="A1" i="38"/>
  <c r="A1" i="43"/>
  <c r="A1" i="48"/>
  <c r="A1" i="49"/>
  <c r="A1" i="52"/>
  <c r="A1" i="59"/>
  <c r="O43" i="48" l="1"/>
  <c r="L43" i="48"/>
  <c r="P43" i="48" s="1"/>
  <c r="O39" i="48"/>
  <c r="L39" i="48"/>
  <c r="P39" i="48" s="1"/>
  <c r="O35" i="48"/>
  <c r="L35" i="48"/>
  <c r="O31" i="48"/>
  <c r="L31" i="48"/>
  <c r="P31" i="48" l="1"/>
  <c r="P35" i="48"/>
  <c r="D61" i="56"/>
  <c r="D50" i="56"/>
  <c r="D49" i="56"/>
  <c r="D48" i="56"/>
  <c r="D47" i="56"/>
  <c r="D46" i="56"/>
  <c r="D45" i="56"/>
  <c r="D44" i="56"/>
  <c r="D43" i="56"/>
  <c r="D42" i="56"/>
  <c r="D41" i="56"/>
  <c r="D40" i="56"/>
  <c r="D39" i="56"/>
  <c r="D38" i="56"/>
  <c r="D37" i="56"/>
  <c r="D36" i="56"/>
  <c r="D35" i="56"/>
  <c r="D34" i="56"/>
  <c r="D33" i="56"/>
  <c r="D32" i="56"/>
  <c r="D31" i="56"/>
  <c r="K3" i="54"/>
  <c r="J3" i="54"/>
  <c r="K3" i="53"/>
  <c r="J3" i="53"/>
  <c r="K3" i="58"/>
  <c r="J3" i="58"/>
  <c r="K3" i="50"/>
  <c r="J3" i="50"/>
  <c r="L4" i="52"/>
  <c r="L4" i="49"/>
  <c r="C64" i="49" l="1"/>
  <c r="O24" i="59" l="1"/>
  <c r="N24" i="59"/>
  <c r="O24" i="52"/>
  <c r="N24" i="52"/>
  <c r="M67" i="53" l="1"/>
  <c r="M20" i="54" s="1"/>
  <c r="C63" i="59"/>
  <c r="P31" i="59"/>
  <c r="M31" i="59"/>
  <c r="Q31" i="59" s="1"/>
  <c r="P30" i="59"/>
  <c r="M30" i="59"/>
  <c r="P29" i="59"/>
  <c r="M29" i="59"/>
  <c r="P28" i="59"/>
  <c r="M28" i="59"/>
  <c r="P23" i="59"/>
  <c r="C23" i="59"/>
  <c r="P22" i="59"/>
  <c r="P21" i="59"/>
  <c r="P20" i="59"/>
  <c r="P19" i="59"/>
  <c r="P18" i="59"/>
  <c r="P16" i="59"/>
  <c r="C16" i="59"/>
  <c r="P15" i="59"/>
  <c r="P14" i="59"/>
  <c r="P13" i="59"/>
  <c r="P12" i="59"/>
  <c r="P11" i="59"/>
  <c r="P10" i="59"/>
  <c r="P5" i="59"/>
  <c r="M5" i="59"/>
  <c r="O4" i="59"/>
  <c r="N4" i="59"/>
  <c r="K4" i="59"/>
  <c r="J4" i="59"/>
  <c r="I4" i="59"/>
  <c r="H4" i="59"/>
  <c r="G4" i="59"/>
  <c r="F4" i="59"/>
  <c r="E4" i="59"/>
  <c r="D4" i="59"/>
  <c r="B66" i="48"/>
  <c r="A68" i="53" s="1"/>
  <c r="B65" i="48"/>
  <c r="B66" i="59" s="1"/>
  <c r="B64" i="48"/>
  <c r="A64" i="58" s="1"/>
  <c r="B63" i="48"/>
  <c r="A17" i="54" s="1"/>
  <c r="B69" i="49"/>
  <c r="C24" i="59" l="1"/>
  <c r="Q28" i="59"/>
  <c r="Q5" i="59"/>
  <c r="P24" i="59"/>
  <c r="Q29" i="59"/>
  <c r="Q30" i="59"/>
  <c r="B65" i="59"/>
  <c r="A63" i="58"/>
  <c r="B64" i="52"/>
  <c r="A65" i="53"/>
  <c r="B67" i="52"/>
  <c r="B64" i="59"/>
  <c r="A67" i="53"/>
  <c r="A21" i="54"/>
  <c r="B66" i="52"/>
  <c r="B67" i="59"/>
  <c r="A18" i="54"/>
  <c r="A20" i="54"/>
  <c r="B65" i="52"/>
  <c r="L6" i="59"/>
  <c r="H6" i="59"/>
  <c r="D6" i="59"/>
  <c r="N6" i="59"/>
  <c r="J6" i="59"/>
  <c r="F6" i="59"/>
  <c r="I6" i="59"/>
  <c r="E6" i="59"/>
  <c r="G6" i="59"/>
  <c r="K6" i="59"/>
  <c r="O6" i="59"/>
  <c r="C63" i="52"/>
  <c r="B68" i="49"/>
  <c r="B67" i="49"/>
  <c r="B66" i="49"/>
  <c r="B65" i="49"/>
  <c r="P23" i="52"/>
  <c r="P16" i="52"/>
  <c r="P24" i="52" s="1"/>
  <c r="C23" i="52"/>
  <c r="C16" i="52"/>
  <c r="C17" i="49"/>
  <c r="C24" i="49"/>
  <c r="B21" i="48"/>
  <c r="O21" i="48"/>
  <c r="L21" i="48"/>
  <c r="N22" i="48"/>
  <c r="M22" i="48"/>
  <c r="K22" i="48"/>
  <c r="J22" i="48"/>
  <c r="I22" i="48"/>
  <c r="H22" i="48"/>
  <c r="G22" i="48"/>
  <c r="F22" i="48"/>
  <c r="E22" i="48"/>
  <c r="D22" i="48"/>
  <c r="C22" i="48"/>
  <c r="N15" i="48"/>
  <c r="M15" i="48"/>
  <c r="K15" i="48"/>
  <c r="K23" i="48" s="1"/>
  <c r="J15" i="48"/>
  <c r="I15" i="48"/>
  <c r="H15" i="48"/>
  <c r="H23" i="48" s="1"/>
  <c r="G15" i="48"/>
  <c r="G23" i="48" s="1"/>
  <c r="F15" i="48"/>
  <c r="E15" i="48"/>
  <c r="D15" i="48"/>
  <c r="C15" i="48"/>
  <c r="C23" i="48" s="1"/>
  <c r="B22" i="48"/>
  <c r="B15" i="48"/>
  <c r="N3" i="58"/>
  <c r="M3" i="58"/>
  <c r="I3" i="58"/>
  <c r="H3" i="58"/>
  <c r="G3" i="58"/>
  <c r="F3" i="58"/>
  <c r="E3" i="58"/>
  <c r="D3" i="58"/>
  <c r="C3" i="58"/>
  <c r="C24" i="52" l="1"/>
  <c r="J23" i="48"/>
  <c r="D23" i="48"/>
  <c r="C25" i="49"/>
  <c r="L15" i="48"/>
  <c r="F23" i="48"/>
  <c r="O15" i="48"/>
  <c r="M23" i="48"/>
  <c r="E23" i="48"/>
  <c r="I23" i="48"/>
  <c r="N23" i="48"/>
  <c r="A22" i="53"/>
  <c r="A22" i="50"/>
  <c r="A22" i="58"/>
  <c r="B23" i="59"/>
  <c r="B23" i="49"/>
  <c r="A21" i="53"/>
  <c r="B22" i="59"/>
  <c r="A21" i="50"/>
  <c r="A21" i="58"/>
  <c r="B17" i="49"/>
  <c r="A15" i="53"/>
  <c r="A15" i="58"/>
  <c r="B16" i="59"/>
  <c r="P6" i="59"/>
  <c r="M6" i="59"/>
  <c r="L15" i="59" s="1"/>
  <c r="A15" i="50"/>
  <c r="P21" i="48"/>
  <c r="B22" i="52"/>
  <c r="B24" i="49"/>
  <c r="B23" i="52"/>
  <c r="B16" i="52"/>
  <c r="P15" i="48" l="1"/>
  <c r="Q6" i="59"/>
  <c r="G11" i="59"/>
  <c r="J13" i="59"/>
  <c r="L19" i="59"/>
  <c r="G10" i="59"/>
  <c r="L18" i="59"/>
  <c r="J20" i="59"/>
  <c r="K48" i="59"/>
  <c r="K43" i="59"/>
  <c r="F35" i="59"/>
  <c r="F39" i="59"/>
  <c r="H51" i="59"/>
  <c r="H37" i="59"/>
  <c r="E62" i="59"/>
  <c r="E50" i="59"/>
  <c r="E41" i="59"/>
  <c r="N49" i="59"/>
  <c r="N62" i="59"/>
  <c r="N42" i="59"/>
  <c r="O49" i="59"/>
  <c r="O39" i="59"/>
  <c r="I49" i="59"/>
  <c r="I43" i="59"/>
  <c r="D35" i="59"/>
  <c r="D50" i="59"/>
  <c r="G35" i="59"/>
  <c r="G43" i="59"/>
  <c r="J49" i="59"/>
  <c r="J35" i="59"/>
  <c r="J62" i="59"/>
  <c r="L51" i="59"/>
  <c r="K46" i="59"/>
  <c r="K41" i="59"/>
  <c r="H47" i="59"/>
  <c r="H35" i="59"/>
  <c r="E47" i="59"/>
  <c r="N45" i="59"/>
  <c r="O35" i="59"/>
  <c r="O37" i="59"/>
  <c r="D41" i="59"/>
  <c r="D48" i="59"/>
  <c r="K45" i="59"/>
  <c r="K37" i="59"/>
  <c r="F62" i="59"/>
  <c r="F42" i="59"/>
  <c r="H45" i="59"/>
  <c r="H46" i="59"/>
  <c r="E38" i="59"/>
  <c r="E45" i="59"/>
  <c r="N34" i="59"/>
  <c r="N48" i="59"/>
  <c r="O33" i="59"/>
  <c r="O43" i="59"/>
  <c r="I45" i="59"/>
  <c r="I37" i="59"/>
  <c r="D43" i="59"/>
  <c r="D38" i="59"/>
  <c r="G38" i="59"/>
  <c r="G34" i="59"/>
  <c r="J47" i="59"/>
  <c r="J48" i="59"/>
  <c r="L45" i="59"/>
  <c r="L48" i="59"/>
  <c r="K51" i="59"/>
  <c r="F37" i="59"/>
  <c r="H39" i="59"/>
  <c r="H43" i="59"/>
  <c r="E51" i="59"/>
  <c r="E43" i="59"/>
  <c r="N46" i="59"/>
  <c r="O46" i="59"/>
  <c r="O41" i="59"/>
  <c r="I62" i="59"/>
  <c r="D51" i="59"/>
  <c r="D37" i="59"/>
  <c r="G49" i="59"/>
  <c r="G47" i="59"/>
  <c r="J46" i="59"/>
  <c r="L39" i="59"/>
  <c r="L46" i="59"/>
  <c r="L42" i="59"/>
  <c r="K39" i="59"/>
  <c r="F45" i="59"/>
  <c r="H48" i="59"/>
  <c r="E48" i="59"/>
  <c r="N51" i="59"/>
  <c r="N50" i="59"/>
  <c r="I42" i="59"/>
  <c r="I47" i="59"/>
  <c r="D42" i="59"/>
  <c r="G46" i="59"/>
  <c r="L35" i="59"/>
  <c r="J50" i="59"/>
  <c r="L49" i="59"/>
  <c r="J45" i="59"/>
  <c r="D14" i="59"/>
  <c r="I11" i="59"/>
  <c r="E15" i="59"/>
  <c r="H22" i="59"/>
  <c r="F20" i="59"/>
  <c r="L10" i="59"/>
  <c r="J11" i="59"/>
  <c r="J10" i="59"/>
  <c r="J12" i="59"/>
  <c r="J18" i="59"/>
  <c r="G14" i="59"/>
  <c r="G13" i="59"/>
  <c r="G20" i="59"/>
  <c r="G21" i="59"/>
  <c r="D13" i="59"/>
  <c r="D15" i="59"/>
  <c r="D22" i="59"/>
  <c r="D21" i="59"/>
  <c r="I10" i="59"/>
  <c r="I22" i="59"/>
  <c r="I21" i="59"/>
  <c r="E10" i="59"/>
  <c r="E20" i="59"/>
  <c r="E19" i="59"/>
  <c r="H13" i="59"/>
  <c r="H11" i="59"/>
  <c r="H12" i="59"/>
  <c r="H18" i="59"/>
  <c r="F15" i="59"/>
  <c r="F19" i="59"/>
  <c r="F21" i="59"/>
  <c r="F18" i="59"/>
  <c r="K20" i="59"/>
  <c r="K15" i="59"/>
  <c r="K19" i="59"/>
  <c r="K21" i="59"/>
  <c r="L13" i="59"/>
  <c r="L12" i="59"/>
  <c r="L14" i="59"/>
  <c r="L20" i="59"/>
  <c r="J14" i="59"/>
  <c r="J19" i="59"/>
  <c r="J22" i="59"/>
  <c r="G18" i="59"/>
  <c r="G12" i="59"/>
  <c r="G19" i="59"/>
  <c r="G22" i="59"/>
  <c r="D18" i="59"/>
  <c r="D10" i="59"/>
  <c r="I12" i="59"/>
  <c r="I14" i="59"/>
  <c r="I19" i="59"/>
  <c r="E12" i="59"/>
  <c r="E14" i="59"/>
  <c r="E11" i="59"/>
  <c r="E13" i="59"/>
  <c r="H19" i="59"/>
  <c r="H15" i="59"/>
  <c r="H20" i="59"/>
  <c r="F11" i="59"/>
  <c r="F22" i="59"/>
  <c r="K22" i="59"/>
  <c r="K13" i="59"/>
  <c r="K11" i="59"/>
  <c r="D20" i="59"/>
  <c r="I18" i="59"/>
  <c r="E21" i="59"/>
  <c r="H10" i="59"/>
  <c r="F10" i="59"/>
  <c r="F12" i="59"/>
  <c r="K14" i="59"/>
  <c r="K18" i="59"/>
  <c r="L11" i="59"/>
  <c r="L21" i="59"/>
  <c r="L22" i="59"/>
  <c r="J21" i="59"/>
  <c r="J15" i="59"/>
  <c r="G15" i="59"/>
  <c r="D11" i="59"/>
  <c r="D12" i="59"/>
  <c r="D19" i="59"/>
  <c r="I20" i="59"/>
  <c r="I15" i="59"/>
  <c r="I13" i="59"/>
  <c r="E22" i="59"/>
  <c r="E18" i="59"/>
  <c r="H21" i="59"/>
  <c r="H14" i="59"/>
  <c r="F13" i="59"/>
  <c r="F14" i="59"/>
  <c r="K10" i="59"/>
  <c r="K12" i="59"/>
  <c r="C179" i="38"/>
  <c r="C178" i="38"/>
  <c r="C162" i="38"/>
  <c r="C161" i="38"/>
  <c r="C145" i="38"/>
  <c r="C144" i="38"/>
  <c r="C128" i="38"/>
  <c r="C127" i="38"/>
  <c r="C111" i="38"/>
  <c r="C110" i="38"/>
  <c r="C94" i="38"/>
  <c r="C93" i="38"/>
  <c r="C77" i="38"/>
  <c r="C76" i="38"/>
  <c r="C60" i="38"/>
  <c r="C59" i="38"/>
  <c r="C43" i="38"/>
  <c r="C42" i="38"/>
  <c r="C25" i="38"/>
  <c r="C26" i="38"/>
  <c r="K59" i="59" l="1"/>
  <c r="K55" i="59"/>
  <c r="K33" i="59"/>
  <c r="K32" i="59"/>
  <c r="F60" i="59"/>
  <c r="F55" i="59"/>
  <c r="F33" i="59"/>
  <c r="H54" i="59"/>
  <c r="H52" i="59"/>
  <c r="H60" i="59"/>
  <c r="H40" i="59"/>
  <c r="G60" i="59"/>
  <c r="G56" i="59"/>
  <c r="G58" i="59"/>
  <c r="G40" i="59"/>
  <c r="J61" i="59"/>
  <c r="J54" i="59"/>
  <c r="J32" i="59"/>
  <c r="J40" i="59"/>
  <c r="L55" i="59"/>
  <c r="L58" i="59"/>
  <c r="L36" i="59"/>
  <c r="E57" i="59"/>
  <c r="E52" i="59"/>
  <c r="E59" i="59"/>
  <c r="E33" i="59"/>
  <c r="N56" i="59"/>
  <c r="N53" i="59"/>
  <c r="N54" i="59"/>
  <c r="N32" i="59"/>
  <c r="O60" i="59"/>
  <c r="O57" i="59"/>
  <c r="O36" i="59"/>
  <c r="I56" i="59"/>
  <c r="I53" i="59"/>
  <c r="I59" i="59"/>
  <c r="I44" i="59"/>
  <c r="D56" i="59"/>
  <c r="D60" i="59"/>
  <c r="D44" i="59"/>
  <c r="D33" i="59"/>
  <c r="K53" i="59"/>
  <c r="K58" i="59"/>
  <c r="K44" i="59"/>
  <c r="F58" i="59"/>
  <c r="F59" i="59"/>
  <c r="F54" i="59"/>
  <c r="F44" i="59"/>
  <c r="H57" i="59"/>
  <c r="H59" i="59"/>
  <c r="H53" i="59"/>
  <c r="H32" i="59"/>
  <c r="G59" i="59"/>
  <c r="G55" i="59"/>
  <c r="G33" i="59"/>
  <c r="G32" i="59"/>
  <c r="J60" i="59"/>
  <c r="J56" i="59"/>
  <c r="J33" i="59"/>
  <c r="L54" i="59"/>
  <c r="L61" i="59"/>
  <c r="L52" i="59"/>
  <c r="L40" i="59"/>
  <c r="E56" i="59"/>
  <c r="E53" i="59"/>
  <c r="E54" i="59"/>
  <c r="E44" i="59"/>
  <c r="N55" i="59"/>
  <c r="N61" i="59"/>
  <c r="N44" i="59"/>
  <c r="O58" i="59"/>
  <c r="O59" i="59"/>
  <c r="O55" i="59"/>
  <c r="O40" i="59"/>
  <c r="I55" i="59"/>
  <c r="I54" i="59"/>
  <c r="I40" i="59"/>
  <c r="I36" i="59"/>
  <c r="D55" i="59"/>
  <c r="D53" i="59"/>
  <c r="D36" i="59"/>
  <c r="K54" i="59"/>
  <c r="K36" i="59"/>
  <c r="F53" i="59"/>
  <c r="F36" i="59"/>
  <c r="H58" i="59"/>
  <c r="H33" i="59"/>
  <c r="G52" i="59"/>
  <c r="J58" i="59"/>
  <c r="J57" i="59"/>
  <c r="L57" i="59"/>
  <c r="L59" i="59"/>
  <c r="E55" i="59"/>
  <c r="E40" i="59"/>
  <c r="N58" i="59"/>
  <c r="P58" i="59" s="1"/>
  <c r="N36" i="59"/>
  <c r="O53" i="59"/>
  <c r="O32" i="59"/>
  <c r="I61" i="59"/>
  <c r="D54" i="59"/>
  <c r="D58" i="59"/>
  <c r="K56" i="59"/>
  <c r="K40" i="59"/>
  <c r="F57" i="59"/>
  <c r="F40" i="59"/>
  <c r="H61" i="59"/>
  <c r="G61" i="59"/>
  <c r="G57" i="59"/>
  <c r="J52" i="59"/>
  <c r="J55" i="59"/>
  <c r="L56" i="59"/>
  <c r="L44" i="59"/>
  <c r="E58" i="59"/>
  <c r="E32" i="59"/>
  <c r="N52" i="59"/>
  <c r="N40" i="59"/>
  <c r="O54" i="59"/>
  <c r="I57" i="59"/>
  <c r="I60" i="59"/>
  <c r="D57" i="59"/>
  <c r="D59" i="59"/>
  <c r="L47" i="59"/>
  <c r="K61" i="59"/>
  <c r="K57" i="59"/>
  <c r="F52" i="59"/>
  <c r="F56" i="59"/>
  <c r="H56" i="59"/>
  <c r="H44" i="59"/>
  <c r="G53" i="59"/>
  <c r="G44" i="59"/>
  <c r="J59" i="59"/>
  <c r="J44" i="59"/>
  <c r="L60" i="59"/>
  <c r="L32" i="59"/>
  <c r="E61" i="59"/>
  <c r="E36" i="59"/>
  <c r="N60" i="59"/>
  <c r="O52" i="59"/>
  <c r="O56" i="59"/>
  <c r="I58" i="59"/>
  <c r="I32" i="59"/>
  <c r="D52" i="59"/>
  <c r="D40" i="59"/>
  <c r="K60" i="59"/>
  <c r="K52" i="59"/>
  <c r="F61" i="59"/>
  <c r="F32" i="59"/>
  <c r="H55" i="59"/>
  <c r="H36" i="59"/>
  <c r="G54" i="59"/>
  <c r="G36" i="59"/>
  <c r="J53" i="59"/>
  <c r="J36" i="59"/>
  <c r="L53" i="59"/>
  <c r="L33" i="59"/>
  <c r="E60" i="59"/>
  <c r="N57" i="59"/>
  <c r="N59" i="59"/>
  <c r="O61" i="59"/>
  <c r="O44" i="59"/>
  <c r="I52" i="59"/>
  <c r="I33" i="59"/>
  <c r="D61" i="59"/>
  <c r="D32" i="59"/>
  <c r="J42" i="59"/>
  <c r="L50" i="59"/>
  <c r="G41" i="59"/>
  <c r="G37" i="59"/>
  <c r="D45" i="59"/>
  <c r="O47" i="59"/>
  <c r="E35" i="59"/>
  <c r="H49" i="59"/>
  <c r="K42" i="59"/>
  <c r="L38" i="59"/>
  <c r="J41" i="59"/>
  <c r="G62" i="59"/>
  <c r="I51" i="59"/>
  <c r="O51" i="59"/>
  <c r="N41" i="59"/>
  <c r="P41" i="59" s="1"/>
  <c r="E34" i="59"/>
  <c r="F50" i="59"/>
  <c r="K35" i="59"/>
  <c r="L41" i="59"/>
  <c r="J43" i="59"/>
  <c r="D34" i="59"/>
  <c r="D39" i="59"/>
  <c r="I34" i="59"/>
  <c r="O48" i="59"/>
  <c r="P48" i="59" s="1"/>
  <c r="N47" i="59"/>
  <c r="E42" i="59"/>
  <c r="H41" i="59"/>
  <c r="F47" i="59"/>
  <c r="K34" i="59"/>
  <c r="I39" i="59"/>
  <c r="N38" i="59"/>
  <c r="E46" i="59"/>
  <c r="F51" i="59"/>
  <c r="L62" i="59"/>
  <c r="J34" i="59"/>
  <c r="G45" i="59"/>
  <c r="M45" i="59" s="1"/>
  <c r="G48" i="59"/>
  <c r="D49" i="59"/>
  <c r="I46" i="59"/>
  <c r="O34" i="59"/>
  <c r="P34" i="59" s="1"/>
  <c r="N39" i="59"/>
  <c r="P39" i="59" s="1"/>
  <c r="E49" i="59"/>
  <c r="H34" i="59"/>
  <c r="F48" i="59"/>
  <c r="F49" i="59"/>
  <c r="K50" i="59"/>
  <c r="J51" i="59"/>
  <c r="G42" i="59"/>
  <c r="I41" i="59"/>
  <c r="O62" i="59"/>
  <c r="P62" i="59" s="1"/>
  <c r="E37" i="59"/>
  <c r="F46" i="59"/>
  <c r="L34" i="59"/>
  <c r="L43" i="59"/>
  <c r="J37" i="59"/>
  <c r="D62" i="59"/>
  <c r="I50" i="59"/>
  <c r="O42" i="59"/>
  <c r="P42" i="59" s="1"/>
  <c r="N37" i="59"/>
  <c r="P37" i="59" s="1"/>
  <c r="H62" i="59"/>
  <c r="F41" i="59"/>
  <c r="K62" i="59"/>
  <c r="J38" i="59"/>
  <c r="G51" i="59"/>
  <c r="D46" i="59"/>
  <c r="I35" i="59"/>
  <c r="O45" i="59"/>
  <c r="P45" i="59" s="1"/>
  <c r="O50" i="59"/>
  <c r="P50" i="59" s="1"/>
  <c r="N43" i="59"/>
  <c r="H38" i="59"/>
  <c r="F38" i="59"/>
  <c r="F43" i="59"/>
  <c r="K38" i="59"/>
  <c r="I38" i="59"/>
  <c r="N33" i="59"/>
  <c r="H42" i="59"/>
  <c r="K47" i="59"/>
  <c r="L37" i="59"/>
  <c r="J39" i="59"/>
  <c r="G39" i="59"/>
  <c r="G50" i="59"/>
  <c r="D47" i="59"/>
  <c r="I48" i="59"/>
  <c r="O38" i="59"/>
  <c r="N35" i="59"/>
  <c r="P35" i="59" s="1"/>
  <c r="E39" i="59"/>
  <c r="H50" i="59"/>
  <c r="F34" i="59"/>
  <c r="K49" i="59"/>
  <c r="P51" i="59"/>
  <c r="M11" i="59"/>
  <c r="Q11" i="59" s="1"/>
  <c r="L23" i="59"/>
  <c r="P46" i="59"/>
  <c r="K16" i="59"/>
  <c r="M13" i="59"/>
  <c r="Q13" i="59" s="1"/>
  <c r="M19" i="59"/>
  <c r="Q19" i="59" s="1"/>
  <c r="F16" i="59"/>
  <c r="M20" i="59"/>
  <c r="Q20" i="59" s="1"/>
  <c r="D16" i="59"/>
  <c r="M10" i="59"/>
  <c r="M22" i="59"/>
  <c r="Q22" i="59" s="1"/>
  <c r="M14" i="59"/>
  <c r="Q14" i="59" s="1"/>
  <c r="M12" i="59"/>
  <c r="Q12" i="59" s="1"/>
  <c r="K23" i="59"/>
  <c r="H16" i="59"/>
  <c r="D23" i="59"/>
  <c r="M18" i="59"/>
  <c r="Q18" i="59" s="1"/>
  <c r="G23" i="59"/>
  <c r="F23" i="59"/>
  <c r="H23" i="59"/>
  <c r="M15" i="59"/>
  <c r="Q15" i="59" s="1"/>
  <c r="J16" i="59"/>
  <c r="P49" i="59"/>
  <c r="I16" i="59"/>
  <c r="G16" i="59"/>
  <c r="E23" i="59"/>
  <c r="I23" i="59"/>
  <c r="E16" i="59"/>
  <c r="M21" i="59"/>
  <c r="Q21" i="59" s="1"/>
  <c r="J23" i="59"/>
  <c r="L16" i="59"/>
  <c r="P43" i="59"/>
  <c r="P33" i="59"/>
  <c r="H5" i="38"/>
  <c r="M48" i="59" l="1"/>
  <c r="M47" i="59"/>
  <c r="M34" i="59"/>
  <c r="P59" i="59"/>
  <c r="M51" i="59"/>
  <c r="Q51" i="59" s="1"/>
  <c r="P38" i="59"/>
  <c r="M41" i="59"/>
  <c r="K63" i="59"/>
  <c r="M62" i="59"/>
  <c r="Q62" i="59" s="1"/>
  <c r="M49" i="59"/>
  <c r="Q49" i="59" s="1"/>
  <c r="M42" i="59"/>
  <c r="Q42" i="59" s="1"/>
  <c r="M39" i="59"/>
  <c r="Q39" i="59" s="1"/>
  <c r="P44" i="59"/>
  <c r="P57" i="59"/>
  <c r="Q41" i="59"/>
  <c r="M37" i="59"/>
  <c r="Q37" i="59" s="1"/>
  <c r="M38" i="59"/>
  <c r="L63" i="59"/>
  <c r="E63" i="59"/>
  <c r="F63" i="59"/>
  <c r="M43" i="59"/>
  <c r="Q43" i="59" s="1"/>
  <c r="M35" i="59"/>
  <c r="Q35" i="59" s="1"/>
  <c r="G63" i="59"/>
  <c r="O63" i="59"/>
  <c r="J63" i="59"/>
  <c r="D24" i="59"/>
  <c r="M46" i="59"/>
  <c r="Q46" i="59" s="1"/>
  <c r="P47" i="59"/>
  <c r="Q47" i="59" s="1"/>
  <c r="M50" i="59"/>
  <c r="Q50" i="59" s="1"/>
  <c r="I63" i="59"/>
  <c r="P60" i="59"/>
  <c r="P61" i="59"/>
  <c r="M33" i="59"/>
  <c r="Q33" i="59" s="1"/>
  <c r="P32" i="59"/>
  <c r="H63" i="59"/>
  <c r="M59" i="59"/>
  <c r="Q59" i="59" s="1"/>
  <c r="M58" i="59"/>
  <c r="Q58" i="59" s="1"/>
  <c r="M36" i="59"/>
  <c r="M53" i="59"/>
  <c r="P54" i="59"/>
  <c r="M32" i="59"/>
  <c r="M60" i="59"/>
  <c r="P40" i="59"/>
  <c r="M54" i="59"/>
  <c r="P36" i="59"/>
  <c r="P55" i="59"/>
  <c r="M56" i="59"/>
  <c r="M44" i="59"/>
  <c r="Q44" i="59" s="1"/>
  <c r="P53" i="59"/>
  <c r="M52" i="59"/>
  <c r="N63" i="59"/>
  <c r="D63" i="59"/>
  <c r="M40" i="59"/>
  <c r="M61" i="59"/>
  <c r="P52" i="59"/>
  <c r="M55" i="59"/>
  <c r="P56" i="59"/>
  <c r="M57" i="59"/>
  <c r="Q57" i="59" s="1"/>
  <c r="E24" i="59"/>
  <c r="I24" i="59"/>
  <c r="J24" i="59"/>
  <c r="L24" i="59"/>
  <c r="Q45" i="59"/>
  <c r="K24" i="59"/>
  <c r="G24" i="59"/>
  <c r="H24" i="59"/>
  <c r="F24" i="59"/>
  <c r="Q48" i="59"/>
  <c r="M23" i="59"/>
  <c r="Q23" i="59" s="1"/>
  <c r="Q10" i="59"/>
  <c r="Q34" i="59"/>
  <c r="M16" i="59"/>
  <c r="A107" i="43"/>
  <c r="A106" i="43"/>
  <c r="A105" i="43"/>
  <c r="A104" i="43"/>
  <c r="A103" i="43"/>
  <c r="A102" i="43"/>
  <c r="A101" i="43"/>
  <c r="A100" i="43"/>
  <c r="A99" i="43"/>
  <c r="A98" i="43"/>
  <c r="A94" i="43"/>
  <c r="A93" i="43"/>
  <c r="A92" i="43"/>
  <c r="A91" i="43"/>
  <c r="A90" i="43"/>
  <c r="A89" i="43"/>
  <c r="A88" i="43"/>
  <c r="A87" i="43"/>
  <c r="A86" i="43"/>
  <c r="A85" i="43"/>
  <c r="A81" i="43"/>
  <c r="A80" i="43"/>
  <c r="A79" i="43"/>
  <c r="A78" i="43"/>
  <c r="A77" i="43"/>
  <c r="A76" i="43"/>
  <c r="A75" i="43"/>
  <c r="A74" i="43"/>
  <c r="A73" i="43"/>
  <c r="A72" i="43"/>
  <c r="A68" i="43"/>
  <c r="A67" i="43"/>
  <c r="A66" i="43"/>
  <c r="A65" i="43"/>
  <c r="A64" i="43"/>
  <c r="A63" i="43"/>
  <c r="A62" i="43"/>
  <c r="A61" i="43"/>
  <c r="A60" i="43"/>
  <c r="A59" i="43"/>
  <c r="A55" i="43"/>
  <c r="A54" i="43"/>
  <c r="A53" i="43"/>
  <c r="A52" i="43"/>
  <c r="A51" i="43"/>
  <c r="A50" i="43"/>
  <c r="A49" i="43"/>
  <c r="A48" i="43"/>
  <c r="A47" i="43"/>
  <c r="A46" i="43"/>
  <c r="A42" i="43"/>
  <c r="A41" i="43"/>
  <c r="A40" i="43"/>
  <c r="A39" i="43"/>
  <c r="A38" i="43"/>
  <c r="A37" i="43"/>
  <c r="A36" i="43"/>
  <c r="A35" i="43"/>
  <c r="A34" i="43"/>
  <c r="A33" i="43"/>
  <c r="A29" i="43"/>
  <c r="A28" i="43"/>
  <c r="A27" i="43"/>
  <c r="A26" i="43"/>
  <c r="A25" i="43"/>
  <c r="A24" i="43"/>
  <c r="A23" i="43"/>
  <c r="A22" i="43"/>
  <c r="A21" i="43"/>
  <c r="A20" i="43"/>
  <c r="A16" i="43"/>
  <c r="A15" i="43"/>
  <c r="A14" i="43"/>
  <c r="A13" i="43"/>
  <c r="A12" i="43"/>
  <c r="A11" i="43"/>
  <c r="A10" i="43"/>
  <c r="A9" i="43"/>
  <c r="A8" i="43"/>
  <c r="A7" i="43"/>
  <c r="Q54" i="59" l="1"/>
  <c r="P63" i="59"/>
  <c r="Q55" i="59"/>
  <c r="Q60" i="59"/>
  <c r="M63" i="59"/>
  <c r="Q40" i="59"/>
  <c r="Q32" i="59"/>
  <c r="Q38" i="59"/>
  <c r="Q61" i="59"/>
  <c r="Q56" i="59"/>
  <c r="Q53" i="59"/>
  <c r="Q52" i="59"/>
  <c r="Q36" i="59"/>
  <c r="Q16" i="59"/>
  <c r="Q24" i="59" s="1"/>
  <c r="M24" i="59"/>
  <c r="B61" i="48"/>
  <c r="B50" i="48"/>
  <c r="B49" i="48"/>
  <c r="B48" i="48"/>
  <c r="B47" i="48"/>
  <c r="B46" i="48"/>
  <c r="B45" i="48"/>
  <c r="B44" i="48"/>
  <c r="B43" i="48"/>
  <c r="B42" i="48"/>
  <c r="B41" i="48"/>
  <c r="B40" i="48"/>
  <c r="B39" i="48"/>
  <c r="B38" i="48"/>
  <c r="B37" i="48"/>
  <c r="B36" i="48"/>
  <c r="B35" i="48"/>
  <c r="B34" i="48"/>
  <c r="B33" i="48"/>
  <c r="B32" i="48"/>
  <c r="B31" i="48"/>
  <c r="B30" i="48"/>
  <c r="B31" i="59" s="1"/>
  <c r="B29" i="48"/>
  <c r="B30" i="59" s="1"/>
  <c r="B28" i="48"/>
  <c r="B29" i="59" s="1"/>
  <c r="B27" i="48"/>
  <c r="B28" i="59" s="1"/>
  <c r="B26" i="48"/>
  <c r="B27" i="59" s="1"/>
  <c r="B25" i="48"/>
  <c r="B24" i="48"/>
  <c r="B23" i="48"/>
  <c r="B20" i="48"/>
  <c r="B19" i="48"/>
  <c r="B20" i="59" s="1"/>
  <c r="B18" i="48"/>
  <c r="B19" i="59" s="1"/>
  <c r="B17" i="48"/>
  <c r="B18" i="59" s="1"/>
  <c r="B16" i="48"/>
  <c r="B17" i="59" s="1"/>
  <c r="B14" i="48"/>
  <c r="B13" i="48"/>
  <c r="B14" i="59" s="1"/>
  <c r="B12" i="48"/>
  <c r="B13" i="59" s="1"/>
  <c r="B11" i="48"/>
  <c r="B12" i="59" s="1"/>
  <c r="B10" i="48"/>
  <c r="B11" i="59" s="1"/>
  <c r="B9" i="48"/>
  <c r="B10" i="59" s="1"/>
  <c r="B8" i="48"/>
  <c r="B9" i="59" s="1"/>
  <c r="B7" i="48"/>
  <c r="Q63" i="59" l="1"/>
  <c r="B34" i="59"/>
  <c r="B35" i="49"/>
  <c r="B42" i="59"/>
  <c r="B43" i="49"/>
  <c r="B39" i="59"/>
  <c r="B40" i="49"/>
  <c r="B33" i="49"/>
  <c r="B32" i="59"/>
  <c r="B36" i="59"/>
  <c r="B37" i="49"/>
  <c r="B41" i="49"/>
  <c r="B40" i="59"/>
  <c r="B38" i="59"/>
  <c r="B39" i="49"/>
  <c r="B36" i="49"/>
  <c r="B35" i="59"/>
  <c r="B34" i="49"/>
  <c r="B33" i="59"/>
  <c r="B38" i="49"/>
  <c r="B37" i="59"/>
  <c r="B42" i="49"/>
  <c r="B41" i="59"/>
  <c r="B63" i="49"/>
  <c r="B62" i="59"/>
  <c r="B51" i="59"/>
  <c r="B52" i="49"/>
  <c r="B51" i="49"/>
  <c r="B50" i="59"/>
  <c r="B50" i="49"/>
  <c r="B49" i="59"/>
  <c r="B49" i="49"/>
  <c r="B48" i="59"/>
  <c r="B47" i="59"/>
  <c r="B48" i="49"/>
  <c r="B47" i="49"/>
  <c r="B46" i="59"/>
  <c r="B46" i="49"/>
  <c r="B45" i="59"/>
  <c r="B44" i="59"/>
  <c r="B45" i="49"/>
  <c r="B44" i="49"/>
  <c r="B43" i="59"/>
  <c r="A14" i="58"/>
  <c r="B15" i="59"/>
  <c r="A20" i="53"/>
  <c r="B21" i="59"/>
  <c r="A10" i="58"/>
  <c r="A19" i="58"/>
  <c r="A29" i="58"/>
  <c r="A33" i="58"/>
  <c r="A37" i="58"/>
  <c r="A41" i="58"/>
  <c r="A45" i="58"/>
  <c r="A11" i="58"/>
  <c r="A16" i="58"/>
  <c r="A20" i="58"/>
  <c r="A26" i="58"/>
  <c r="A30" i="58"/>
  <c r="A34" i="58"/>
  <c r="A38" i="58"/>
  <c r="A42" i="58"/>
  <c r="A46" i="58"/>
  <c r="A50" i="58"/>
  <c r="A8" i="58"/>
  <c r="A12" i="58"/>
  <c r="A17" i="58"/>
  <c r="A27" i="58"/>
  <c r="A31" i="58"/>
  <c r="A35" i="58"/>
  <c r="A39" i="58"/>
  <c r="A43" i="58"/>
  <c r="A47" i="58"/>
  <c r="A61" i="58"/>
  <c r="A9" i="58"/>
  <c r="A13" i="58"/>
  <c r="A18" i="58"/>
  <c r="A28" i="58"/>
  <c r="A32" i="58"/>
  <c r="A36" i="58"/>
  <c r="A40" i="58"/>
  <c r="A44" i="58"/>
  <c r="A48" i="58"/>
  <c r="A49" i="58"/>
  <c r="A120" i="43"/>
  <c r="A119" i="43"/>
  <c r="A118" i="43"/>
  <c r="A117" i="43"/>
  <c r="A116" i="43"/>
  <c r="A115" i="43"/>
  <c r="A114" i="43"/>
  <c r="A113" i="43"/>
  <c r="A112" i="43"/>
  <c r="I3" i="54"/>
  <c r="H3" i="54"/>
  <c r="G3" i="54"/>
  <c r="F3" i="54"/>
  <c r="E3" i="54"/>
  <c r="D3" i="54"/>
  <c r="C3" i="54"/>
  <c r="I3" i="53"/>
  <c r="H3" i="53"/>
  <c r="G3" i="53"/>
  <c r="F3" i="53"/>
  <c r="E3" i="53"/>
  <c r="D3" i="53"/>
  <c r="C3" i="53"/>
  <c r="I3" i="50"/>
  <c r="H3" i="50"/>
  <c r="G3" i="50"/>
  <c r="F3" i="50"/>
  <c r="E3" i="50"/>
  <c r="D3" i="50"/>
  <c r="C3" i="50"/>
  <c r="K4" i="52"/>
  <c r="J4" i="52"/>
  <c r="I4" i="52"/>
  <c r="H4" i="52"/>
  <c r="G4" i="52"/>
  <c r="F4" i="52"/>
  <c r="E4" i="52"/>
  <c r="D4" i="52"/>
  <c r="K4" i="49"/>
  <c r="J4" i="49"/>
  <c r="I4" i="49"/>
  <c r="H4" i="49"/>
  <c r="G4" i="49"/>
  <c r="F4" i="49"/>
  <c r="E4" i="49"/>
  <c r="D4" i="49"/>
  <c r="J4" i="48"/>
  <c r="I4" i="48"/>
  <c r="H4" i="48"/>
  <c r="G4" i="48"/>
  <c r="F4" i="48"/>
  <c r="E4" i="48"/>
  <c r="D4" i="48"/>
  <c r="C4" i="48"/>
  <c r="B62" i="48"/>
  <c r="B67" i="48"/>
  <c r="A13" i="54"/>
  <c r="A9" i="54"/>
  <c r="A8" i="54"/>
  <c r="N3" i="54"/>
  <c r="B108" i="43"/>
  <c r="B95" i="43"/>
  <c r="A62" i="50" l="1"/>
  <c r="B63" i="59"/>
  <c r="A62" i="58"/>
  <c r="A15" i="54"/>
  <c r="B63" i="52"/>
  <c r="A62" i="53"/>
  <c r="B68" i="52"/>
  <c r="B68" i="59"/>
  <c r="A64" i="53"/>
  <c r="A61" i="53"/>
  <c r="A50" i="53"/>
  <c r="A49" i="53"/>
  <c r="A48" i="53"/>
  <c r="A47" i="53"/>
  <c r="A46" i="53"/>
  <c r="A45" i="53"/>
  <c r="A44" i="53"/>
  <c r="A43" i="53"/>
  <c r="A42" i="53"/>
  <c r="A41" i="53"/>
  <c r="A40" i="53"/>
  <c r="A39" i="53"/>
  <c r="A38" i="53"/>
  <c r="A37" i="53"/>
  <c r="A36" i="53"/>
  <c r="A35" i="53"/>
  <c r="A34" i="53"/>
  <c r="A33" i="53"/>
  <c r="A32" i="53"/>
  <c r="A31" i="53"/>
  <c r="A30" i="53"/>
  <c r="A29" i="53"/>
  <c r="A28" i="53"/>
  <c r="A27" i="53"/>
  <c r="A26" i="53"/>
  <c r="A19" i="53"/>
  <c r="A18" i="53"/>
  <c r="A17" i="53"/>
  <c r="A16" i="53"/>
  <c r="A14" i="53"/>
  <c r="A13" i="53"/>
  <c r="A12" i="53"/>
  <c r="A11" i="53"/>
  <c r="A10" i="53"/>
  <c r="A9" i="53"/>
  <c r="A8" i="53"/>
  <c r="N3" i="53"/>
  <c r="A61" i="50"/>
  <c r="A50" i="50"/>
  <c r="A49" i="50"/>
  <c r="A48" i="50"/>
  <c r="A47" i="50"/>
  <c r="A46" i="50"/>
  <c r="A45" i="50"/>
  <c r="A44" i="50"/>
  <c r="A43" i="50"/>
  <c r="A42" i="50"/>
  <c r="A41" i="50"/>
  <c r="A40" i="50"/>
  <c r="A39" i="50"/>
  <c r="A38" i="50"/>
  <c r="A37" i="50"/>
  <c r="A36" i="50"/>
  <c r="A35" i="50"/>
  <c r="A34" i="50"/>
  <c r="A33" i="50"/>
  <c r="A32" i="50"/>
  <c r="A31" i="50"/>
  <c r="A30" i="50"/>
  <c r="A29" i="50"/>
  <c r="A28" i="50"/>
  <c r="A27" i="50"/>
  <c r="A26" i="50"/>
  <c r="A20" i="50"/>
  <c r="A19" i="50"/>
  <c r="A18" i="50"/>
  <c r="A17" i="50"/>
  <c r="A16" i="50"/>
  <c r="A14" i="50"/>
  <c r="A13" i="50"/>
  <c r="A12" i="50"/>
  <c r="A11" i="50"/>
  <c r="A10" i="50"/>
  <c r="A9" i="50"/>
  <c r="A8" i="50"/>
  <c r="N3" i="50"/>
  <c r="P5" i="52"/>
  <c r="M5" i="52"/>
  <c r="B62" i="52"/>
  <c r="B51" i="52"/>
  <c r="B50" i="52"/>
  <c r="B49" i="52"/>
  <c r="B48" i="52"/>
  <c r="B47" i="52"/>
  <c r="B46" i="52"/>
  <c r="B45" i="52"/>
  <c r="B44" i="52"/>
  <c r="B43" i="52"/>
  <c r="B42" i="52"/>
  <c r="B41" i="52"/>
  <c r="B40" i="52"/>
  <c r="B39" i="52"/>
  <c r="B38" i="52"/>
  <c r="B37" i="52"/>
  <c r="B36" i="52"/>
  <c r="B35" i="52"/>
  <c r="B34" i="52"/>
  <c r="B33" i="52"/>
  <c r="B32" i="52"/>
  <c r="P31" i="52"/>
  <c r="M31" i="52"/>
  <c r="B31" i="52"/>
  <c r="P30" i="52"/>
  <c r="M30" i="52"/>
  <c r="B30" i="52"/>
  <c r="P29" i="52"/>
  <c r="M29" i="52"/>
  <c r="B29" i="52"/>
  <c r="P28" i="52"/>
  <c r="M28" i="52"/>
  <c r="B28" i="52"/>
  <c r="B27" i="52"/>
  <c r="P22" i="52"/>
  <c r="P21" i="52"/>
  <c r="B21" i="52"/>
  <c r="P20" i="52"/>
  <c r="B20" i="52"/>
  <c r="P19" i="52"/>
  <c r="B19" i="52"/>
  <c r="P18" i="52"/>
  <c r="B18" i="52"/>
  <c r="B17" i="52"/>
  <c r="P15" i="52"/>
  <c r="B15" i="52"/>
  <c r="P14" i="52"/>
  <c r="B14" i="52"/>
  <c r="P13" i="52"/>
  <c r="B13" i="52"/>
  <c r="P12" i="52"/>
  <c r="B12" i="52"/>
  <c r="P11" i="52"/>
  <c r="B11" i="52"/>
  <c r="P10" i="52"/>
  <c r="B10" i="52"/>
  <c r="B9" i="52"/>
  <c r="O4" i="52"/>
  <c r="B28" i="49"/>
  <c r="B29" i="49"/>
  <c r="B30" i="49"/>
  <c r="B31" i="49"/>
  <c r="B32" i="49"/>
  <c r="B10" i="49"/>
  <c r="B11" i="49"/>
  <c r="B12" i="49"/>
  <c r="B13" i="49"/>
  <c r="B14" i="49"/>
  <c r="B15" i="49"/>
  <c r="B16" i="49"/>
  <c r="B18" i="49"/>
  <c r="B19" i="49"/>
  <c r="B20" i="49"/>
  <c r="B21" i="49"/>
  <c r="B22" i="49"/>
  <c r="P32" i="49"/>
  <c r="M32" i="49"/>
  <c r="P31" i="49"/>
  <c r="M31" i="49"/>
  <c r="P30" i="49"/>
  <c r="M30" i="49"/>
  <c r="P29" i="49"/>
  <c r="M29" i="49"/>
  <c r="O4" i="49"/>
  <c r="N4" i="48"/>
  <c r="O61" i="48"/>
  <c r="L61" i="48"/>
  <c r="O50" i="48"/>
  <c r="L50" i="48"/>
  <c r="O49" i="48"/>
  <c r="L49" i="48"/>
  <c r="O48" i="48"/>
  <c r="L48" i="48"/>
  <c r="O47" i="48"/>
  <c r="L47" i="48"/>
  <c r="O46" i="48"/>
  <c r="L46" i="48"/>
  <c r="O45" i="48"/>
  <c r="L45" i="48"/>
  <c r="O44" i="48"/>
  <c r="L44" i="48"/>
  <c r="O42" i="48"/>
  <c r="L42" i="48"/>
  <c r="O41" i="48"/>
  <c r="L41" i="48"/>
  <c r="O40" i="48"/>
  <c r="L40" i="48"/>
  <c r="O38" i="48"/>
  <c r="L38" i="48"/>
  <c r="O37" i="48"/>
  <c r="L37" i="48"/>
  <c r="O36" i="48"/>
  <c r="L36" i="48"/>
  <c r="O34" i="48"/>
  <c r="L34" i="48"/>
  <c r="O33" i="48"/>
  <c r="L33" i="48"/>
  <c r="O32" i="48"/>
  <c r="L32" i="48"/>
  <c r="O22" i="48"/>
  <c r="O23" i="48" s="1"/>
  <c r="L22" i="48"/>
  <c r="L23" i="48" s="1"/>
  <c r="O20" i="48"/>
  <c r="L20" i="48"/>
  <c r="O19" i="48"/>
  <c r="L19" i="48"/>
  <c r="O18" i="48"/>
  <c r="L18" i="48"/>
  <c r="O17" i="48"/>
  <c r="L17" i="48"/>
  <c r="O14" i="48"/>
  <c r="L14" i="48"/>
  <c r="O13" i="48"/>
  <c r="L13" i="48"/>
  <c r="O12" i="48"/>
  <c r="L12" i="48"/>
  <c r="O11" i="48"/>
  <c r="L11" i="48"/>
  <c r="O10" i="48"/>
  <c r="L10" i="48"/>
  <c r="B82" i="43"/>
  <c r="B69" i="43"/>
  <c r="B56" i="43"/>
  <c r="B43" i="43"/>
  <c r="B30" i="43"/>
  <c r="B17" i="43"/>
  <c r="J13" i="38"/>
  <c r="I13" i="38"/>
  <c r="J30" i="38"/>
  <c r="I30" i="38"/>
  <c r="J47" i="38"/>
  <c r="I47" i="38"/>
  <c r="I64" i="38"/>
  <c r="J64" i="38"/>
  <c r="L183" i="38"/>
  <c r="J183" i="38"/>
  <c r="I183" i="38"/>
  <c r="K183" i="38"/>
  <c r="L177" i="38"/>
  <c r="L176" i="38"/>
  <c r="L175" i="38"/>
  <c r="L174" i="38"/>
  <c r="L173" i="38"/>
  <c r="L172" i="38"/>
  <c r="L171" i="38"/>
  <c r="L170" i="38"/>
  <c r="L169" i="38"/>
  <c r="L168" i="38"/>
  <c r="L167" i="38"/>
  <c r="L166" i="38"/>
  <c r="J166" i="38"/>
  <c r="I166" i="38"/>
  <c r="K166" i="38"/>
  <c r="L160" i="38"/>
  <c r="L159" i="38"/>
  <c r="L158" i="38"/>
  <c r="L157" i="38"/>
  <c r="L156" i="38"/>
  <c r="L155" i="38"/>
  <c r="L154" i="38"/>
  <c r="L153" i="38"/>
  <c r="L152" i="38"/>
  <c r="L151" i="38"/>
  <c r="L150" i="38"/>
  <c r="L149" i="38"/>
  <c r="J149" i="38"/>
  <c r="I149" i="38"/>
  <c r="K149" i="38"/>
  <c r="L143" i="38"/>
  <c r="L142" i="38"/>
  <c r="L141" i="38"/>
  <c r="L140" i="38"/>
  <c r="L139" i="38"/>
  <c r="L138" i="38"/>
  <c r="L137" i="38"/>
  <c r="L136" i="38"/>
  <c r="L135" i="38"/>
  <c r="L134" i="38"/>
  <c r="L133" i="38"/>
  <c r="L132" i="38"/>
  <c r="J132" i="38"/>
  <c r="I132" i="38"/>
  <c r="K132" i="38"/>
  <c r="L126" i="38"/>
  <c r="L125" i="38"/>
  <c r="L124" i="38"/>
  <c r="L123" i="38"/>
  <c r="L122" i="38"/>
  <c r="L121" i="38"/>
  <c r="L120" i="38"/>
  <c r="L119" i="38"/>
  <c r="L118" i="38"/>
  <c r="L117" i="38"/>
  <c r="L116" i="38"/>
  <c r="L115" i="38"/>
  <c r="J115" i="38"/>
  <c r="I115" i="38"/>
  <c r="K115" i="38"/>
  <c r="L109" i="38"/>
  <c r="L108" i="38"/>
  <c r="L107" i="38"/>
  <c r="L106" i="38"/>
  <c r="L105" i="38"/>
  <c r="L104" i="38"/>
  <c r="L103" i="38"/>
  <c r="L102" i="38"/>
  <c r="L101" i="38"/>
  <c r="L100" i="38"/>
  <c r="L99" i="38"/>
  <c r="L98" i="38"/>
  <c r="J98" i="38"/>
  <c r="I98" i="38"/>
  <c r="K98" i="38"/>
  <c r="J81" i="38"/>
  <c r="I81" i="38"/>
  <c r="L92" i="38"/>
  <c r="L91" i="38"/>
  <c r="L90" i="38"/>
  <c r="L89" i="38"/>
  <c r="L88" i="38"/>
  <c r="L87" i="38"/>
  <c r="L86" i="38"/>
  <c r="L85" i="38"/>
  <c r="L84" i="38"/>
  <c r="L83" i="38"/>
  <c r="L82" i="38"/>
  <c r="L81" i="38"/>
  <c r="K81" i="38"/>
  <c r="L75" i="38"/>
  <c r="L74" i="38"/>
  <c r="L73" i="38"/>
  <c r="L72" i="38"/>
  <c r="L71" i="38"/>
  <c r="L70" i="38"/>
  <c r="L69" i="38"/>
  <c r="L68" i="38"/>
  <c r="L67" i="38"/>
  <c r="L66" i="38"/>
  <c r="L65" i="38"/>
  <c r="L64" i="38"/>
  <c r="K64" i="38"/>
  <c r="L58" i="38"/>
  <c r="L57" i="38"/>
  <c r="L56" i="38"/>
  <c r="L55" i="38"/>
  <c r="L54" i="38"/>
  <c r="L53" i="38"/>
  <c r="L52" i="38"/>
  <c r="L51" i="38"/>
  <c r="L50" i="38"/>
  <c r="L49" i="38"/>
  <c r="L48" i="38"/>
  <c r="L47" i="38"/>
  <c r="K47" i="38"/>
  <c r="L41" i="38"/>
  <c r="L40" i="38"/>
  <c r="L39" i="38"/>
  <c r="L38" i="38"/>
  <c r="L37" i="38"/>
  <c r="L36" i="38"/>
  <c r="L35" i="38"/>
  <c r="L34" i="38"/>
  <c r="L33" i="38"/>
  <c r="L32" i="38"/>
  <c r="L31" i="38"/>
  <c r="L30" i="38"/>
  <c r="K30" i="38"/>
  <c r="L13" i="38"/>
  <c r="K13" i="38"/>
  <c r="L24" i="38"/>
  <c r="L23" i="38"/>
  <c r="L22" i="38"/>
  <c r="L21" i="38"/>
  <c r="L20" i="38"/>
  <c r="L19" i="38"/>
  <c r="L18" i="38"/>
  <c r="L17" i="38"/>
  <c r="L16" i="38"/>
  <c r="L15" i="38"/>
  <c r="L14" i="38"/>
  <c r="K177" i="38"/>
  <c r="J177" i="38"/>
  <c r="I177" i="38"/>
  <c r="K176" i="38"/>
  <c r="J176" i="38"/>
  <c r="I176" i="38"/>
  <c r="K175" i="38"/>
  <c r="J175" i="38"/>
  <c r="I175" i="38"/>
  <c r="K174" i="38"/>
  <c r="J174" i="38"/>
  <c r="I174" i="38"/>
  <c r="K173" i="38"/>
  <c r="J173" i="38"/>
  <c r="I173" i="38"/>
  <c r="K172" i="38"/>
  <c r="J172" i="38"/>
  <c r="I172" i="38"/>
  <c r="K171" i="38"/>
  <c r="J171" i="38"/>
  <c r="I171" i="38"/>
  <c r="K170" i="38"/>
  <c r="J170" i="38"/>
  <c r="I170" i="38"/>
  <c r="K169" i="38"/>
  <c r="J169" i="38"/>
  <c r="I169" i="38"/>
  <c r="K168" i="38"/>
  <c r="J168" i="38"/>
  <c r="I168" i="38"/>
  <c r="K167" i="38"/>
  <c r="J167" i="38"/>
  <c r="I167" i="38"/>
  <c r="K160" i="38"/>
  <c r="J160" i="38"/>
  <c r="I160" i="38"/>
  <c r="K159" i="38"/>
  <c r="J159" i="38"/>
  <c r="I159" i="38"/>
  <c r="K158" i="38"/>
  <c r="J158" i="38"/>
  <c r="I158" i="38"/>
  <c r="K157" i="38"/>
  <c r="J157" i="38"/>
  <c r="I157" i="38"/>
  <c r="K156" i="38"/>
  <c r="J156" i="38"/>
  <c r="I156" i="38"/>
  <c r="K155" i="38"/>
  <c r="J155" i="38"/>
  <c r="I155" i="38"/>
  <c r="K154" i="38"/>
  <c r="J154" i="38"/>
  <c r="I154" i="38"/>
  <c r="K153" i="38"/>
  <c r="J153" i="38"/>
  <c r="I153" i="38"/>
  <c r="K152" i="38"/>
  <c r="J152" i="38"/>
  <c r="I152" i="38"/>
  <c r="K151" i="38"/>
  <c r="J151" i="38"/>
  <c r="I151" i="38"/>
  <c r="K150" i="38"/>
  <c r="J150" i="38"/>
  <c r="I150" i="38"/>
  <c r="K143" i="38"/>
  <c r="J143" i="38"/>
  <c r="I143" i="38"/>
  <c r="K142" i="38"/>
  <c r="J142" i="38"/>
  <c r="I142" i="38"/>
  <c r="K141" i="38"/>
  <c r="J141" i="38"/>
  <c r="I141" i="38"/>
  <c r="K140" i="38"/>
  <c r="J140" i="38"/>
  <c r="I140" i="38"/>
  <c r="K139" i="38"/>
  <c r="J139" i="38"/>
  <c r="I139" i="38"/>
  <c r="K138" i="38"/>
  <c r="J138" i="38"/>
  <c r="I138" i="38"/>
  <c r="K137" i="38"/>
  <c r="J137" i="38"/>
  <c r="I137" i="38"/>
  <c r="K136" i="38"/>
  <c r="J136" i="38"/>
  <c r="I136" i="38"/>
  <c r="K135" i="38"/>
  <c r="J135" i="38"/>
  <c r="I135" i="38"/>
  <c r="K134" i="38"/>
  <c r="J134" i="38"/>
  <c r="I134" i="38"/>
  <c r="I133" i="38"/>
  <c r="K133" i="38"/>
  <c r="J133" i="38"/>
  <c r="K126" i="38"/>
  <c r="J126" i="38"/>
  <c r="I126" i="38"/>
  <c r="K125" i="38"/>
  <c r="J125" i="38"/>
  <c r="I125" i="38"/>
  <c r="K124" i="38"/>
  <c r="J124" i="38"/>
  <c r="I124" i="38"/>
  <c r="K123" i="38"/>
  <c r="J123" i="38"/>
  <c r="I123" i="38"/>
  <c r="K122" i="38"/>
  <c r="J122" i="38"/>
  <c r="I122" i="38"/>
  <c r="K121" i="38"/>
  <c r="J121" i="38"/>
  <c r="I121" i="38"/>
  <c r="K120" i="38"/>
  <c r="J120" i="38"/>
  <c r="I120" i="38"/>
  <c r="K119" i="38"/>
  <c r="J119" i="38"/>
  <c r="I119" i="38"/>
  <c r="K118" i="38"/>
  <c r="J118" i="38"/>
  <c r="I118" i="38"/>
  <c r="K117" i="38"/>
  <c r="J117" i="38"/>
  <c r="I117" i="38"/>
  <c r="K116" i="38"/>
  <c r="J116" i="38"/>
  <c r="I116" i="38"/>
  <c r="K109" i="38"/>
  <c r="J109" i="38"/>
  <c r="I109" i="38"/>
  <c r="K108" i="38"/>
  <c r="J108" i="38"/>
  <c r="I108" i="38"/>
  <c r="K107" i="38"/>
  <c r="J107" i="38"/>
  <c r="I107" i="38"/>
  <c r="K106" i="38"/>
  <c r="J106" i="38"/>
  <c r="I106" i="38"/>
  <c r="K105" i="38"/>
  <c r="J105" i="38"/>
  <c r="I105" i="38"/>
  <c r="K104" i="38"/>
  <c r="J104" i="38"/>
  <c r="I104" i="38"/>
  <c r="K103" i="38"/>
  <c r="J103" i="38"/>
  <c r="I103" i="38"/>
  <c r="K102" i="38"/>
  <c r="J102" i="38"/>
  <c r="I102" i="38"/>
  <c r="K101" i="38"/>
  <c r="J101" i="38"/>
  <c r="I101" i="38"/>
  <c r="K100" i="38"/>
  <c r="J100" i="38"/>
  <c r="I100" i="38"/>
  <c r="K99" i="38"/>
  <c r="J99" i="38"/>
  <c r="I99" i="38"/>
  <c r="K92" i="38"/>
  <c r="J92" i="38"/>
  <c r="I92" i="38"/>
  <c r="K91" i="38"/>
  <c r="J91" i="38"/>
  <c r="I91" i="38"/>
  <c r="K90" i="38"/>
  <c r="J90" i="38"/>
  <c r="I90" i="38"/>
  <c r="K89" i="38"/>
  <c r="J89" i="38"/>
  <c r="I89" i="38"/>
  <c r="K88" i="38"/>
  <c r="J88" i="38"/>
  <c r="I88" i="38"/>
  <c r="K87" i="38"/>
  <c r="J87" i="38"/>
  <c r="I87" i="38"/>
  <c r="K86" i="38"/>
  <c r="J86" i="38"/>
  <c r="I86" i="38"/>
  <c r="K85" i="38"/>
  <c r="J85" i="38"/>
  <c r="I85" i="38"/>
  <c r="K84" i="38"/>
  <c r="J84" i="38"/>
  <c r="I84" i="38"/>
  <c r="K83" i="38"/>
  <c r="J83" i="38"/>
  <c r="I83" i="38"/>
  <c r="K82" i="38"/>
  <c r="J82" i="38"/>
  <c r="I82" i="38"/>
  <c r="K75" i="38"/>
  <c r="J75" i="38"/>
  <c r="I75" i="38"/>
  <c r="K74" i="38"/>
  <c r="J74" i="38"/>
  <c r="I74" i="38"/>
  <c r="K73" i="38"/>
  <c r="J73" i="38"/>
  <c r="I73" i="38"/>
  <c r="K72" i="38"/>
  <c r="J72" i="38"/>
  <c r="I72" i="38"/>
  <c r="K71" i="38"/>
  <c r="J71" i="38"/>
  <c r="I71" i="38"/>
  <c r="K70" i="38"/>
  <c r="J70" i="38"/>
  <c r="I70" i="38"/>
  <c r="K69" i="38"/>
  <c r="J69" i="38"/>
  <c r="I69" i="38"/>
  <c r="K68" i="38"/>
  <c r="J68" i="38"/>
  <c r="I68" i="38"/>
  <c r="K67" i="38"/>
  <c r="J67" i="38"/>
  <c r="I67" i="38"/>
  <c r="K66" i="38"/>
  <c r="J66" i="38"/>
  <c r="I66" i="38"/>
  <c r="K65" i="38"/>
  <c r="J65" i="38"/>
  <c r="I65" i="38"/>
  <c r="K58" i="38"/>
  <c r="J58" i="38"/>
  <c r="I58" i="38"/>
  <c r="K57" i="38"/>
  <c r="J57" i="38"/>
  <c r="I57" i="38"/>
  <c r="K56" i="38"/>
  <c r="J56" i="38"/>
  <c r="I56" i="38"/>
  <c r="K55" i="38"/>
  <c r="J55" i="38"/>
  <c r="I55" i="38"/>
  <c r="K54" i="38"/>
  <c r="J54" i="38"/>
  <c r="I54" i="38"/>
  <c r="K53" i="38"/>
  <c r="J53" i="38"/>
  <c r="I53" i="38"/>
  <c r="K52" i="38"/>
  <c r="J52" i="38"/>
  <c r="I52" i="38"/>
  <c r="K51" i="38"/>
  <c r="J51" i="38"/>
  <c r="I51" i="38"/>
  <c r="K50" i="38"/>
  <c r="J50" i="38"/>
  <c r="I50" i="38"/>
  <c r="K49" i="38"/>
  <c r="J49" i="38"/>
  <c r="I49" i="38"/>
  <c r="K48" i="38"/>
  <c r="J48" i="38"/>
  <c r="I48" i="38"/>
  <c r="K41" i="38"/>
  <c r="J41" i="38"/>
  <c r="I41" i="38"/>
  <c r="K40" i="38"/>
  <c r="J40" i="38"/>
  <c r="I40" i="38"/>
  <c r="K39" i="38"/>
  <c r="J39" i="38"/>
  <c r="I39" i="38"/>
  <c r="K38" i="38"/>
  <c r="J38" i="38"/>
  <c r="I38" i="38"/>
  <c r="K37" i="38"/>
  <c r="J37" i="38"/>
  <c r="I37" i="38"/>
  <c r="K36" i="38"/>
  <c r="J36" i="38"/>
  <c r="I36" i="38"/>
  <c r="K35" i="38"/>
  <c r="J35" i="38"/>
  <c r="I35" i="38"/>
  <c r="K34" i="38"/>
  <c r="J34" i="38"/>
  <c r="I34" i="38"/>
  <c r="K33" i="38"/>
  <c r="J33" i="38"/>
  <c r="I33" i="38"/>
  <c r="K32" i="38"/>
  <c r="J32" i="38"/>
  <c r="I32" i="38"/>
  <c r="K31" i="38"/>
  <c r="J31" i="38"/>
  <c r="I31" i="38"/>
  <c r="K24" i="38"/>
  <c r="K23" i="38"/>
  <c r="K22" i="38"/>
  <c r="K21" i="38"/>
  <c r="K20" i="38"/>
  <c r="K19" i="38"/>
  <c r="K18" i="38"/>
  <c r="K17" i="38"/>
  <c r="K16" i="38"/>
  <c r="K15" i="38"/>
  <c r="I24" i="38"/>
  <c r="I23" i="38"/>
  <c r="I22" i="38"/>
  <c r="I21" i="38"/>
  <c r="I20" i="38"/>
  <c r="I19" i="38"/>
  <c r="I18" i="38"/>
  <c r="I17" i="38"/>
  <c r="I16" i="38"/>
  <c r="I15" i="38"/>
  <c r="I14" i="38"/>
  <c r="K14" i="38"/>
  <c r="J24" i="38"/>
  <c r="J23" i="38"/>
  <c r="J22" i="38"/>
  <c r="J21" i="38"/>
  <c r="J20" i="38"/>
  <c r="J19" i="38"/>
  <c r="J18" i="38"/>
  <c r="J17" i="38"/>
  <c r="J16" i="38"/>
  <c r="J15" i="38"/>
  <c r="J14" i="38"/>
  <c r="A122" i="43"/>
  <c r="G41" i="38"/>
  <c r="G40" i="38"/>
  <c r="G39" i="38"/>
  <c r="G38" i="38"/>
  <c r="G37" i="38"/>
  <c r="G36" i="38"/>
  <c r="G35" i="38"/>
  <c r="G34" i="38"/>
  <c r="G33" i="38"/>
  <c r="G32" i="38"/>
  <c r="G31" i="38"/>
  <c r="G58" i="38"/>
  <c r="G57" i="38"/>
  <c r="G56" i="38"/>
  <c r="G55" i="38"/>
  <c r="G54" i="38"/>
  <c r="G53" i="38"/>
  <c r="G52" i="38"/>
  <c r="G51" i="38"/>
  <c r="G50" i="38"/>
  <c r="G49" i="38"/>
  <c r="G48" i="38"/>
  <c r="G75" i="38"/>
  <c r="G74" i="38"/>
  <c r="G73" i="38"/>
  <c r="G72" i="38"/>
  <c r="G71" i="38"/>
  <c r="G70" i="38"/>
  <c r="G69" i="38"/>
  <c r="G68" i="38"/>
  <c r="G67" i="38"/>
  <c r="G66" i="38"/>
  <c r="G65" i="38"/>
  <c r="G92" i="38"/>
  <c r="G91" i="38"/>
  <c r="G90" i="38"/>
  <c r="G89" i="38"/>
  <c r="G88" i="38"/>
  <c r="G87" i="38"/>
  <c r="G86" i="38"/>
  <c r="G85" i="38"/>
  <c r="G84" i="38"/>
  <c r="G83" i="38"/>
  <c r="G82" i="38"/>
  <c r="G109" i="38"/>
  <c r="G108" i="38"/>
  <c r="G107" i="38"/>
  <c r="G106" i="38"/>
  <c r="G105" i="38"/>
  <c r="G104" i="38"/>
  <c r="G103" i="38"/>
  <c r="G102" i="38"/>
  <c r="G101" i="38"/>
  <c r="G100" i="38"/>
  <c r="G99" i="38"/>
  <c r="G126" i="38"/>
  <c r="G125" i="38"/>
  <c r="G124" i="38"/>
  <c r="G123" i="38"/>
  <c r="G122" i="38"/>
  <c r="G121" i="38"/>
  <c r="G120" i="38"/>
  <c r="G119" i="38"/>
  <c r="G118" i="38"/>
  <c r="G117" i="38"/>
  <c r="G116" i="38"/>
  <c r="G160" i="38"/>
  <c r="G159" i="38"/>
  <c r="G158" i="38"/>
  <c r="G157" i="38"/>
  <c r="G156" i="38"/>
  <c r="G155" i="38"/>
  <c r="G154" i="38"/>
  <c r="G153" i="38"/>
  <c r="G152" i="38"/>
  <c r="G151" i="38"/>
  <c r="G150" i="38"/>
  <c r="G143" i="38"/>
  <c r="G142" i="38"/>
  <c r="G141" i="38"/>
  <c r="G140" i="38"/>
  <c r="G139" i="38"/>
  <c r="G138" i="38"/>
  <c r="G137" i="38"/>
  <c r="G136" i="38"/>
  <c r="G135" i="38"/>
  <c r="G134" i="38"/>
  <c r="G133" i="38"/>
  <c r="G177" i="38"/>
  <c r="E177" i="38"/>
  <c r="F177" i="38" s="1"/>
  <c r="D177" i="38"/>
  <c r="G176" i="38"/>
  <c r="E176" i="38"/>
  <c r="F176" i="38" s="1"/>
  <c r="D176" i="38"/>
  <c r="G175" i="38"/>
  <c r="E175" i="38"/>
  <c r="F175" i="38" s="1"/>
  <c r="D175" i="38"/>
  <c r="G174" i="38"/>
  <c r="E174" i="38"/>
  <c r="F174" i="38" s="1"/>
  <c r="D174" i="38"/>
  <c r="G173" i="38"/>
  <c r="E173" i="38"/>
  <c r="F173" i="38" s="1"/>
  <c r="D173" i="38"/>
  <c r="G172" i="38"/>
  <c r="E172" i="38"/>
  <c r="F172" i="38" s="1"/>
  <c r="D172" i="38"/>
  <c r="G171" i="38"/>
  <c r="E171" i="38"/>
  <c r="F171" i="38" s="1"/>
  <c r="D171" i="38"/>
  <c r="G170" i="38"/>
  <c r="E170" i="38"/>
  <c r="F170" i="38" s="1"/>
  <c r="D170" i="38"/>
  <c r="G169" i="38"/>
  <c r="E169" i="38"/>
  <c r="F169" i="38" s="1"/>
  <c r="D169" i="38"/>
  <c r="G168" i="38"/>
  <c r="E168" i="38"/>
  <c r="F168" i="38" s="1"/>
  <c r="D168" i="38"/>
  <c r="G167" i="38"/>
  <c r="E167" i="38"/>
  <c r="F167" i="38" s="1"/>
  <c r="D167" i="38"/>
  <c r="E160" i="38"/>
  <c r="F160" i="38" s="1"/>
  <c r="D160" i="38"/>
  <c r="E159" i="38"/>
  <c r="F159" i="38" s="1"/>
  <c r="D159" i="38"/>
  <c r="E158" i="38"/>
  <c r="F158" i="38" s="1"/>
  <c r="D158" i="38"/>
  <c r="E157" i="38"/>
  <c r="F157" i="38" s="1"/>
  <c r="D157" i="38"/>
  <c r="E156" i="38"/>
  <c r="F156" i="38" s="1"/>
  <c r="D156" i="38"/>
  <c r="E155" i="38"/>
  <c r="F155" i="38" s="1"/>
  <c r="D155" i="38"/>
  <c r="E154" i="38"/>
  <c r="F154" i="38" s="1"/>
  <c r="D154" i="38"/>
  <c r="E153" i="38"/>
  <c r="F153" i="38" s="1"/>
  <c r="D153" i="38"/>
  <c r="E152" i="38"/>
  <c r="F152" i="38" s="1"/>
  <c r="D152" i="38"/>
  <c r="E151" i="38"/>
  <c r="F151" i="38" s="1"/>
  <c r="D151" i="38"/>
  <c r="E150" i="38"/>
  <c r="F150" i="38" s="1"/>
  <c r="D150" i="38"/>
  <c r="E143" i="38"/>
  <c r="F143" i="38" s="1"/>
  <c r="D143" i="38"/>
  <c r="E142" i="38"/>
  <c r="F142" i="38" s="1"/>
  <c r="D142" i="38"/>
  <c r="E141" i="38"/>
  <c r="F141" i="38" s="1"/>
  <c r="D141" i="38"/>
  <c r="E140" i="38"/>
  <c r="F140" i="38" s="1"/>
  <c r="D140" i="38"/>
  <c r="E139" i="38"/>
  <c r="F139" i="38" s="1"/>
  <c r="D139" i="38"/>
  <c r="E138" i="38"/>
  <c r="F138" i="38" s="1"/>
  <c r="D138" i="38"/>
  <c r="E137" i="38"/>
  <c r="F137" i="38" s="1"/>
  <c r="D137" i="38"/>
  <c r="E136" i="38"/>
  <c r="F136" i="38" s="1"/>
  <c r="D136" i="38"/>
  <c r="E135" i="38"/>
  <c r="F135" i="38" s="1"/>
  <c r="D135" i="38"/>
  <c r="E134" i="38"/>
  <c r="F134" i="38" s="1"/>
  <c r="D134" i="38"/>
  <c r="E133" i="38"/>
  <c r="F133" i="38" s="1"/>
  <c r="D133" i="38"/>
  <c r="E126" i="38"/>
  <c r="F126" i="38" s="1"/>
  <c r="D126" i="38"/>
  <c r="E125" i="38"/>
  <c r="F125" i="38" s="1"/>
  <c r="D125" i="38"/>
  <c r="E124" i="38"/>
  <c r="F124" i="38" s="1"/>
  <c r="D124" i="38"/>
  <c r="E123" i="38"/>
  <c r="F123" i="38" s="1"/>
  <c r="D123" i="38"/>
  <c r="E122" i="38"/>
  <c r="F122" i="38" s="1"/>
  <c r="D122" i="38"/>
  <c r="E121" i="38"/>
  <c r="F121" i="38" s="1"/>
  <c r="D121" i="38"/>
  <c r="E120" i="38"/>
  <c r="F120" i="38" s="1"/>
  <c r="D120" i="38"/>
  <c r="E119" i="38"/>
  <c r="F119" i="38" s="1"/>
  <c r="D119" i="38"/>
  <c r="E118" i="38"/>
  <c r="F118" i="38" s="1"/>
  <c r="D118" i="38"/>
  <c r="E117" i="38"/>
  <c r="F117" i="38" s="1"/>
  <c r="D117" i="38"/>
  <c r="E116" i="38"/>
  <c r="F116" i="38" s="1"/>
  <c r="D116" i="38"/>
  <c r="E109" i="38"/>
  <c r="F109" i="38" s="1"/>
  <c r="D109" i="38"/>
  <c r="E108" i="38"/>
  <c r="F108" i="38" s="1"/>
  <c r="D108" i="38"/>
  <c r="E107" i="38"/>
  <c r="F107" i="38" s="1"/>
  <c r="D107" i="38"/>
  <c r="E106" i="38"/>
  <c r="F106" i="38" s="1"/>
  <c r="D106" i="38"/>
  <c r="E105" i="38"/>
  <c r="F105" i="38" s="1"/>
  <c r="D105" i="38"/>
  <c r="E104" i="38"/>
  <c r="F104" i="38" s="1"/>
  <c r="D104" i="38"/>
  <c r="E103" i="38"/>
  <c r="F103" i="38" s="1"/>
  <c r="D103" i="38"/>
  <c r="E102" i="38"/>
  <c r="F102" i="38" s="1"/>
  <c r="D102" i="38"/>
  <c r="E101" i="38"/>
  <c r="F101" i="38" s="1"/>
  <c r="D101" i="38"/>
  <c r="E100" i="38"/>
  <c r="F100" i="38" s="1"/>
  <c r="D100" i="38"/>
  <c r="E99" i="38"/>
  <c r="F99" i="38" s="1"/>
  <c r="D99" i="38"/>
  <c r="E92" i="38"/>
  <c r="F92" i="38" s="1"/>
  <c r="D92" i="38"/>
  <c r="E91" i="38"/>
  <c r="F91" i="38" s="1"/>
  <c r="D91" i="38"/>
  <c r="E90" i="38"/>
  <c r="F90" i="38" s="1"/>
  <c r="D90" i="38"/>
  <c r="E89" i="38"/>
  <c r="F89" i="38" s="1"/>
  <c r="D89" i="38"/>
  <c r="E88" i="38"/>
  <c r="F88" i="38" s="1"/>
  <c r="D88" i="38"/>
  <c r="E87" i="38"/>
  <c r="F87" i="38" s="1"/>
  <c r="D87" i="38"/>
  <c r="E86" i="38"/>
  <c r="F86" i="38" s="1"/>
  <c r="D86" i="38"/>
  <c r="E85" i="38"/>
  <c r="F85" i="38" s="1"/>
  <c r="D85" i="38"/>
  <c r="E84" i="38"/>
  <c r="F84" i="38" s="1"/>
  <c r="D84" i="38"/>
  <c r="E83" i="38"/>
  <c r="F83" i="38" s="1"/>
  <c r="D83" i="38"/>
  <c r="D82" i="38"/>
  <c r="E82" i="38"/>
  <c r="F82" i="38" s="1"/>
  <c r="E75" i="38"/>
  <c r="F75" i="38" s="1"/>
  <c r="D75" i="38"/>
  <c r="E74" i="38"/>
  <c r="F74" i="38" s="1"/>
  <c r="D74" i="38"/>
  <c r="E73" i="38"/>
  <c r="F73" i="38" s="1"/>
  <c r="D73" i="38"/>
  <c r="E72" i="38"/>
  <c r="F72" i="38" s="1"/>
  <c r="D72" i="38"/>
  <c r="E71" i="38"/>
  <c r="F71" i="38" s="1"/>
  <c r="D71" i="38"/>
  <c r="E70" i="38"/>
  <c r="F70" i="38" s="1"/>
  <c r="D70" i="38"/>
  <c r="E69" i="38"/>
  <c r="F69" i="38" s="1"/>
  <c r="D69" i="38"/>
  <c r="E68" i="38"/>
  <c r="F68" i="38" s="1"/>
  <c r="D68" i="38"/>
  <c r="E67" i="38"/>
  <c r="F67" i="38" s="1"/>
  <c r="D67" i="38"/>
  <c r="E66" i="38"/>
  <c r="F66" i="38" s="1"/>
  <c r="D66" i="38"/>
  <c r="E65" i="38"/>
  <c r="F65" i="38" s="1"/>
  <c r="D65" i="38"/>
  <c r="E58" i="38"/>
  <c r="F58" i="38" s="1"/>
  <c r="D58" i="38"/>
  <c r="E57" i="38"/>
  <c r="F57" i="38" s="1"/>
  <c r="D57" i="38"/>
  <c r="E56" i="38"/>
  <c r="F56" i="38" s="1"/>
  <c r="D56" i="38"/>
  <c r="E55" i="38"/>
  <c r="F55" i="38" s="1"/>
  <c r="D55" i="38"/>
  <c r="E54" i="38"/>
  <c r="F54" i="38" s="1"/>
  <c r="D54" i="38"/>
  <c r="E53" i="38"/>
  <c r="F53" i="38" s="1"/>
  <c r="D53" i="38"/>
  <c r="E52" i="38"/>
  <c r="F52" i="38" s="1"/>
  <c r="D52" i="38"/>
  <c r="E51" i="38"/>
  <c r="F51" i="38" s="1"/>
  <c r="D51" i="38"/>
  <c r="E50" i="38"/>
  <c r="F50" i="38" s="1"/>
  <c r="D50" i="38"/>
  <c r="E49" i="38"/>
  <c r="F49" i="38" s="1"/>
  <c r="D49" i="38"/>
  <c r="E48" i="38"/>
  <c r="F48" i="38" s="1"/>
  <c r="D48" i="38"/>
  <c r="E41" i="38"/>
  <c r="F41" i="38" s="1"/>
  <c r="D41" i="38"/>
  <c r="E40" i="38"/>
  <c r="F40" i="38" s="1"/>
  <c r="D40" i="38"/>
  <c r="E39" i="38"/>
  <c r="F39" i="38" s="1"/>
  <c r="D39" i="38"/>
  <c r="E38" i="38"/>
  <c r="F38" i="38" s="1"/>
  <c r="D38" i="38"/>
  <c r="E37" i="38"/>
  <c r="F37" i="38" s="1"/>
  <c r="D37" i="38"/>
  <c r="E36" i="38"/>
  <c r="F36" i="38" s="1"/>
  <c r="D36" i="38"/>
  <c r="E35" i="38"/>
  <c r="F35" i="38" s="1"/>
  <c r="D35" i="38"/>
  <c r="E34" i="38"/>
  <c r="F34" i="38" s="1"/>
  <c r="D34" i="38"/>
  <c r="E33" i="38"/>
  <c r="F33" i="38" s="1"/>
  <c r="D33" i="38"/>
  <c r="E32" i="38"/>
  <c r="F32" i="38" s="1"/>
  <c r="D32" i="38"/>
  <c r="E31" i="38"/>
  <c r="F31" i="38" s="1"/>
  <c r="D31" i="38"/>
  <c r="G24" i="38"/>
  <c r="G23" i="38"/>
  <c r="G22" i="38"/>
  <c r="G21" i="38"/>
  <c r="G20" i="38"/>
  <c r="G19" i="38"/>
  <c r="G18" i="38"/>
  <c r="G17" i="38"/>
  <c r="G16" i="38"/>
  <c r="G15" i="38"/>
  <c r="G14" i="38"/>
  <c r="E24" i="38"/>
  <c r="D24" i="38"/>
  <c r="E23" i="38"/>
  <c r="D23" i="38"/>
  <c r="E22" i="38"/>
  <c r="F22" i="38" s="1"/>
  <c r="D22" i="38"/>
  <c r="E21" i="38"/>
  <c r="F21" i="38" s="1"/>
  <c r="D21" i="38"/>
  <c r="E20" i="38"/>
  <c r="F20" i="38" s="1"/>
  <c r="D20" i="38"/>
  <c r="E19" i="38"/>
  <c r="F19" i="38" s="1"/>
  <c r="D19" i="38"/>
  <c r="E18" i="38"/>
  <c r="F18" i="38" s="1"/>
  <c r="D18" i="38"/>
  <c r="E17" i="38"/>
  <c r="F17" i="38" s="1"/>
  <c r="D17" i="38"/>
  <c r="E16" i="38"/>
  <c r="F16" i="38" s="1"/>
  <c r="D16" i="38"/>
  <c r="E15" i="38"/>
  <c r="F15" i="38" s="1"/>
  <c r="D15" i="38"/>
  <c r="E14" i="38"/>
  <c r="D14" i="38"/>
  <c r="Q31" i="49" l="1"/>
  <c r="Q32" i="49"/>
  <c r="Q30" i="52"/>
  <c r="Q29" i="52"/>
  <c r="Q28" i="52"/>
  <c r="Q31" i="52"/>
  <c r="Q29" i="49"/>
  <c r="P18" i="48"/>
  <c r="P33" i="48"/>
  <c r="P44" i="48"/>
  <c r="P46" i="48"/>
  <c r="P48" i="48"/>
  <c r="P50" i="48"/>
  <c r="F14" i="38"/>
  <c r="F23" i="38"/>
  <c r="F24" i="38"/>
  <c r="P14" i="48"/>
  <c r="P20" i="48"/>
  <c r="Q5" i="52"/>
  <c r="P12" i="48"/>
  <c r="K42" i="38"/>
  <c r="K110" i="38"/>
  <c r="J93" i="38"/>
  <c r="I93" i="38"/>
  <c r="I161" i="38"/>
  <c r="Q30" i="49"/>
  <c r="B110" i="43"/>
  <c r="P10" i="48"/>
  <c r="P47" i="48"/>
  <c r="P49" i="48"/>
  <c r="P61" i="48"/>
  <c r="P41" i="48"/>
  <c r="P40" i="48"/>
  <c r="P42" i="48"/>
  <c r="P32" i="48"/>
  <c r="P34" i="48"/>
  <c r="P38" i="48"/>
  <c r="P37" i="48"/>
  <c r="P11" i="48"/>
  <c r="P17" i="48"/>
  <c r="P19" i="48"/>
  <c r="P22" i="48"/>
  <c r="P23" i="48" s="1"/>
  <c r="P13" i="48"/>
  <c r="P36" i="48"/>
  <c r="P45" i="48"/>
  <c r="O9" i="48"/>
  <c r="L9" i="48"/>
  <c r="K76" i="38"/>
  <c r="K144" i="38"/>
  <c r="I144" i="38"/>
  <c r="I178" i="38"/>
  <c r="I25" i="38"/>
  <c r="I59" i="38"/>
  <c r="I127" i="38"/>
  <c r="K161" i="38"/>
  <c r="L93" i="38"/>
  <c r="L59" i="38"/>
  <c r="L127" i="38"/>
  <c r="L161" i="38"/>
  <c r="L42" i="38"/>
  <c r="L76" i="38"/>
  <c r="L110" i="38"/>
  <c r="L144" i="38"/>
  <c r="L178" i="38"/>
  <c r="L25" i="38"/>
  <c r="J76" i="38"/>
  <c r="J42" i="38"/>
  <c r="J144" i="38"/>
  <c r="J25" i="38"/>
  <c r="J59" i="38"/>
  <c r="J178" i="38"/>
  <c r="K178" i="38"/>
  <c r="J161" i="38"/>
  <c r="K127" i="38"/>
  <c r="J127" i="38"/>
  <c r="I110" i="38"/>
  <c r="J110" i="38"/>
  <c r="K93" i="38"/>
  <c r="I76" i="38"/>
  <c r="K59" i="38"/>
  <c r="I42" i="38"/>
  <c r="K25" i="38"/>
  <c r="B22" i="38"/>
  <c r="B21" i="38"/>
  <c r="B20" i="38"/>
  <c r="B19" i="38"/>
  <c r="B18" i="38"/>
  <c r="B17" i="38"/>
  <c r="B16" i="38"/>
  <c r="B15" i="38"/>
  <c r="B14" i="38"/>
  <c r="B10" i="47"/>
  <c r="B24" i="38"/>
  <c r="A4" i="59" l="1"/>
  <c r="A3" i="58"/>
  <c r="A4" i="52"/>
  <c r="A4" i="48"/>
  <c r="A4" i="49"/>
  <c r="A3" i="54"/>
  <c r="A3" i="56"/>
  <c r="A3" i="43"/>
  <c r="A3" i="53"/>
  <c r="A3" i="38"/>
  <c r="A3" i="50"/>
  <c r="O6" i="52"/>
  <c r="J6" i="52"/>
  <c r="F6" i="52"/>
  <c r="H6" i="52"/>
  <c r="K6" i="52"/>
  <c r="E6" i="52"/>
  <c r="I6" i="52"/>
  <c r="D6" i="52"/>
  <c r="N6" i="52"/>
  <c r="L6" i="52"/>
  <c r="G6" i="52"/>
  <c r="B23" i="38"/>
  <c r="B193" i="38" s="1"/>
  <c r="M3" i="54"/>
  <c r="N4" i="52"/>
  <c r="N4" i="49"/>
  <c r="A121" i="43"/>
  <c r="M3" i="53"/>
  <c r="M4" i="48"/>
  <c r="M3" i="50"/>
  <c r="K196" i="38"/>
  <c r="P9" i="48"/>
  <c r="I196" i="38"/>
  <c r="L196" i="38"/>
  <c r="J196" i="38"/>
  <c r="B184" i="38"/>
  <c r="B185" i="38"/>
  <c r="B186" i="38"/>
  <c r="B187" i="38"/>
  <c r="B188" i="38"/>
  <c r="B189" i="38"/>
  <c r="B190" i="38"/>
  <c r="B191" i="38"/>
  <c r="B192" i="38"/>
  <c r="B194" i="38"/>
  <c r="B31" i="38"/>
  <c r="B48" i="38" s="1"/>
  <c r="B65" i="38" s="1"/>
  <c r="B82" i="38" s="1"/>
  <c r="B99" i="38" s="1"/>
  <c r="B116" i="38" s="1"/>
  <c r="B133" i="38" s="1"/>
  <c r="B150" i="38" s="1"/>
  <c r="B167" i="38" s="1"/>
  <c r="B32" i="38"/>
  <c r="B33" i="38"/>
  <c r="B50" i="38" s="1"/>
  <c r="B67" i="38" s="1"/>
  <c r="B84" i="38" s="1"/>
  <c r="B101" i="38" s="1"/>
  <c r="B118" i="38" s="1"/>
  <c r="B135" i="38" s="1"/>
  <c r="B152" i="38" s="1"/>
  <c r="B169" i="38" s="1"/>
  <c r="B34" i="38"/>
  <c r="B51" i="38" s="1"/>
  <c r="B68" i="38" s="1"/>
  <c r="B85" i="38" s="1"/>
  <c r="B102" i="38" s="1"/>
  <c r="B119" i="38" s="1"/>
  <c r="B136" i="38" s="1"/>
  <c r="B153" i="38" s="1"/>
  <c r="B170" i="38" s="1"/>
  <c r="B35" i="38"/>
  <c r="B52" i="38" s="1"/>
  <c r="B69" i="38" s="1"/>
  <c r="B86" i="38" s="1"/>
  <c r="B103" i="38" s="1"/>
  <c r="B120" i="38" s="1"/>
  <c r="B137" i="38" s="1"/>
  <c r="B154" i="38" s="1"/>
  <c r="B171" i="38" s="1"/>
  <c r="B36" i="38"/>
  <c r="B53" i="38" s="1"/>
  <c r="B70" i="38" s="1"/>
  <c r="B87" i="38" s="1"/>
  <c r="B104" i="38" s="1"/>
  <c r="B121" i="38" s="1"/>
  <c r="B138" i="38" s="1"/>
  <c r="B155" i="38" s="1"/>
  <c r="B172" i="38" s="1"/>
  <c r="B37" i="38"/>
  <c r="B54" i="38" s="1"/>
  <c r="B71" i="38" s="1"/>
  <c r="B88" i="38" s="1"/>
  <c r="B105" i="38" s="1"/>
  <c r="B122" i="38" s="1"/>
  <c r="B139" i="38" s="1"/>
  <c r="B156" i="38" s="1"/>
  <c r="B173" i="38" s="1"/>
  <c r="B38" i="38"/>
  <c r="B55" i="38" s="1"/>
  <c r="B72" i="38" s="1"/>
  <c r="B89" i="38" s="1"/>
  <c r="B106" i="38" s="1"/>
  <c r="B123" i="38" s="1"/>
  <c r="B140" i="38" s="1"/>
  <c r="B157" i="38" s="1"/>
  <c r="B174" i="38" s="1"/>
  <c r="B39" i="38"/>
  <c r="B56" i="38" s="1"/>
  <c r="B73" i="38" s="1"/>
  <c r="B90" i="38" s="1"/>
  <c r="B107" i="38" s="1"/>
  <c r="B124" i="38" s="1"/>
  <c r="B141" i="38" s="1"/>
  <c r="B158" i="38" s="1"/>
  <c r="B175" i="38" s="1"/>
  <c r="B41" i="38"/>
  <c r="B58" i="38" s="1"/>
  <c r="B75" i="38" s="1"/>
  <c r="B92" i="38" s="1"/>
  <c r="B109" i="38" s="1"/>
  <c r="B126" i="38" s="1"/>
  <c r="B143" i="38" s="1"/>
  <c r="B160" i="38" s="1"/>
  <c r="B177" i="38" s="1"/>
  <c r="B49" i="38" l="1"/>
  <c r="B40" i="38"/>
  <c r="B57" i="38" s="1"/>
  <c r="B74" i="38" s="1"/>
  <c r="B91" i="38" s="1"/>
  <c r="B108" i="38" s="1"/>
  <c r="B125" i="38" s="1"/>
  <c r="B142" i="38" s="1"/>
  <c r="B159" i="38" s="1"/>
  <c r="B176" i="38" s="1"/>
  <c r="M6" i="52"/>
  <c r="D15" i="52" s="1"/>
  <c r="P6" i="52"/>
  <c r="E127" i="38"/>
  <c r="E59" i="38"/>
  <c r="G76" i="38"/>
  <c r="G59" i="38"/>
  <c r="G110" i="38"/>
  <c r="G127" i="38"/>
  <c r="G161" i="38"/>
  <c r="E110" i="38"/>
  <c r="E42" i="38"/>
  <c r="F110" i="38"/>
  <c r="G93" i="38"/>
  <c r="G144" i="38"/>
  <c r="G178" i="38"/>
  <c r="G42" i="38"/>
  <c r="G25" i="38"/>
  <c r="F161" i="38"/>
  <c r="F127" i="38"/>
  <c r="F93" i="38"/>
  <c r="F144" i="38"/>
  <c r="F59" i="38"/>
  <c r="E161" i="38"/>
  <c r="E93" i="38"/>
  <c r="E25" i="38"/>
  <c r="F42" i="38"/>
  <c r="F76" i="38"/>
  <c r="E178" i="38"/>
  <c r="E144" i="38"/>
  <c r="E76" i="38"/>
  <c r="F178" i="38"/>
  <c r="I11" i="52" l="1"/>
  <c r="J20" i="52"/>
  <c r="G21" i="52"/>
  <c r="E22" i="52"/>
  <c r="H13" i="52"/>
  <c r="L19" i="52"/>
  <c r="F20" i="52"/>
  <c r="K14" i="52"/>
  <c r="B66" i="38"/>
  <c r="J11" i="52"/>
  <c r="L12" i="52"/>
  <c r="F14" i="52"/>
  <c r="F15" i="52"/>
  <c r="I19" i="52"/>
  <c r="G19" i="52"/>
  <c r="H19" i="52"/>
  <c r="J10" i="52"/>
  <c r="J15" i="52"/>
  <c r="L15" i="52"/>
  <c r="F22" i="52"/>
  <c r="I14" i="52"/>
  <c r="I22" i="52"/>
  <c r="H18" i="52"/>
  <c r="D11" i="52"/>
  <c r="J18" i="52"/>
  <c r="E20" i="52"/>
  <c r="L13" i="52"/>
  <c r="F18" i="52"/>
  <c r="I13" i="52"/>
  <c r="G13" i="52"/>
  <c r="H12" i="52"/>
  <c r="K10" i="52"/>
  <c r="K19" i="52"/>
  <c r="K18" i="52"/>
  <c r="D19" i="52"/>
  <c r="D14" i="52"/>
  <c r="D22" i="52"/>
  <c r="D20" i="52"/>
  <c r="H10" i="52"/>
  <c r="H20" i="52"/>
  <c r="G14" i="52"/>
  <c r="G18" i="52"/>
  <c r="G15" i="52"/>
  <c r="I18" i="52"/>
  <c r="K12" i="52"/>
  <c r="K11" i="52"/>
  <c r="K15" i="52"/>
  <c r="D13" i="52"/>
  <c r="D10" i="52"/>
  <c r="D12" i="52"/>
  <c r="H21" i="52"/>
  <c r="H11" i="52"/>
  <c r="H15" i="52"/>
  <c r="H22" i="52"/>
  <c r="H14" i="52"/>
  <c r="G10" i="52"/>
  <c r="G22" i="52"/>
  <c r="I12" i="52"/>
  <c r="I20" i="52"/>
  <c r="I21" i="52"/>
  <c r="I15" i="52"/>
  <c r="F11" i="52"/>
  <c r="F10" i="52"/>
  <c r="F19" i="52"/>
  <c r="F13" i="52"/>
  <c r="L21" i="52"/>
  <c r="L11" i="52"/>
  <c r="L10" i="52"/>
  <c r="E12" i="52"/>
  <c r="E19" i="52"/>
  <c r="E15" i="52"/>
  <c r="E10" i="52"/>
  <c r="E21" i="52"/>
  <c r="J21" i="52"/>
  <c r="J12" i="52"/>
  <c r="J13" i="52"/>
  <c r="K20" i="52"/>
  <c r="K21" i="52"/>
  <c r="J14" i="52"/>
  <c r="J22" i="52"/>
  <c r="E11" i="52"/>
  <c r="L18" i="52"/>
  <c r="L20" i="52"/>
  <c r="L22" i="52"/>
  <c r="F21" i="52"/>
  <c r="G11" i="52"/>
  <c r="G20" i="52"/>
  <c r="J19" i="52"/>
  <c r="E13" i="52"/>
  <c r="E14" i="52"/>
  <c r="E18" i="52"/>
  <c r="L14" i="52"/>
  <c r="F12" i="52"/>
  <c r="I10" i="52"/>
  <c r="G12" i="52"/>
  <c r="D21" i="52"/>
  <c r="K13" i="52"/>
  <c r="D18" i="52"/>
  <c r="K22" i="52"/>
  <c r="Q6" i="52"/>
  <c r="F25" i="38"/>
  <c r="G196" i="38"/>
  <c r="C182" i="38"/>
  <c r="C181" i="38"/>
  <c r="G52" i="52" l="1"/>
  <c r="G61" i="52"/>
  <c r="G32" i="52"/>
  <c r="I58" i="52"/>
  <c r="I61" i="52"/>
  <c r="I60" i="52"/>
  <c r="I32" i="52"/>
  <c r="F53" i="52"/>
  <c r="F52" i="52"/>
  <c r="F36" i="52"/>
  <c r="L61" i="52"/>
  <c r="L53" i="52"/>
  <c r="L57" i="52"/>
  <c r="L36" i="52"/>
  <c r="E52" i="52"/>
  <c r="E56" i="52"/>
  <c r="E40" i="52"/>
  <c r="J59" i="52"/>
  <c r="J57" i="52"/>
  <c r="J61" i="52"/>
  <c r="J44" i="52"/>
  <c r="N52" i="52"/>
  <c r="N56" i="52"/>
  <c r="N44" i="52"/>
  <c r="K60" i="52"/>
  <c r="K59" i="52"/>
  <c r="K56" i="52"/>
  <c r="K40" i="52"/>
  <c r="O53" i="52"/>
  <c r="O52" i="52"/>
  <c r="P52" i="52" s="1"/>
  <c r="O40" i="52"/>
  <c r="D61" i="52"/>
  <c r="D60" i="52"/>
  <c r="D54" i="52"/>
  <c r="D36" i="52"/>
  <c r="H54" i="52"/>
  <c r="H58" i="52"/>
  <c r="H44" i="52"/>
  <c r="G59" i="52"/>
  <c r="G56" i="52"/>
  <c r="G44" i="52"/>
  <c r="I57" i="52"/>
  <c r="I56" i="52"/>
  <c r="I55" i="52"/>
  <c r="I44" i="52"/>
  <c r="F61" i="52"/>
  <c r="F60" i="52"/>
  <c r="F32" i="52"/>
  <c r="L56" i="52"/>
  <c r="L60" i="52"/>
  <c r="L54" i="52"/>
  <c r="L32" i="52"/>
  <c r="E53" i="52"/>
  <c r="E59" i="52"/>
  <c r="E36" i="52"/>
  <c r="J54" i="52"/>
  <c r="J52" i="52"/>
  <c r="J56" i="52"/>
  <c r="J40" i="52"/>
  <c r="N53" i="52"/>
  <c r="N59" i="52"/>
  <c r="N36" i="52"/>
  <c r="K55" i="52"/>
  <c r="K54" i="52"/>
  <c r="K57" i="52"/>
  <c r="K36" i="52"/>
  <c r="O61" i="52"/>
  <c r="O60" i="52"/>
  <c r="O32" i="52"/>
  <c r="D56" i="52"/>
  <c r="D55" i="52"/>
  <c r="D53" i="52"/>
  <c r="D32" i="52"/>
  <c r="H53" i="52"/>
  <c r="H57" i="52"/>
  <c r="H40" i="52"/>
  <c r="G60" i="52"/>
  <c r="G54" i="52"/>
  <c r="G58" i="52"/>
  <c r="G40" i="52"/>
  <c r="I52" i="52"/>
  <c r="I59" i="52"/>
  <c r="I40" i="52"/>
  <c r="F59" i="52"/>
  <c r="F58" i="52"/>
  <c r="G57" i="52"/>
  <c r="I36" i="52"/>
  <c r="F56" i="52"/>
  <c r="L59" i="52"/>
  <c r="L40" i="52"/>
  <c r="E61" i="52"/>
  <c r="E44" i="52"/>
  <c r="J55" i="52"/>
  <c r="N57" i="52"/>
  <c r="N55" i="52"/>
  <c r="K52" i="52"/>
  <c r="K44" i="52"/>
  <c r="O57" i="52"/>
  <c r="O36" i="52"/>
  <c r="D57" i="52"/>
  <c r="H56" i="52"/>
  <c r="H59" i="52"/>
  <c r="G36" i="52"/>
  <c r="F54" i="52"/>
  <c r="F44" i="52"/>
  <c r="L55" i="52"/>
  <c r="E58" i="52"/>
  <c r="E54" i="52"/>
  <c r="J53" i="52"/>
  <c r="J36" i="52"/>
  <c r="N60" i="52"/>
  <c r="N40" i="52"/>
  <c r="P40" i="52" s="1"/>
  <c r="K53" i="52"/>
  <c r="O59" i="52"/>
  <c r="O55" i="52"/>
  <c r="D52" i="52"/>
  <c r="D44" i="52"/>
  <c r="H60" i="52"/>
  <c r="H36" i="52"/>
  <c r="G55" i="52"/>
  <c r="I54" i="52"/>
  <c r="F57" i="52"/>
  <c r="F40" i="52"/>
  <c r="L58" i="52"/>
  <c r="E57" i="52"/>
  <c r="E55" i="52"/>
  <c r="J58" i="52"/>
  <c r="J32" i="52"/>
  <c r="N61" i="52"/>
  <c r="P61" i="52" s="1"/>
  <c r="N32" i="52"/>
  <c r="P32" i="52" s="1"/>
  <c r="K61" i="52"/>
  <c r="O54" i="52"/>
  <c r="O56" i="52"/>
  <c r="P56" i="52" s="1"/>
  <c r="D59" i="52"/>
  <c r="M59" i="52" s="1"/>
  <c r="D40" i="52"/>
  <c r="H55" i="52"/>
  <c r="H32" i="52"/>
  <c r="G53" i="52"/>
  <c r="I53" i="52"/>
  <c r="F55" i="52"/>
  <c r="L52" i="52"/>
  <c r="L44" i="52"/>
  <c r="E60" i="52"/>
  <c r="E32" i="52"/>
  <c r="J60" i="52"/>
  <c r="N58" i="52"/>
  <c r="N54" i="52"/>
  <c r="K58" i="52"/>
  <c r="K32" i="52"/>
  <c r="O58" i="52"/>
  <c r="O44" i="52"/>
  <c r="D58" i="52"/>
  <c r="H61" i="52"/>
  <c r="H52" i="52"/>
  <c r="I16" i="52"/>
  <c r="D23" i="52"/>
  <c r="L23" i="52"/>
  <c r="G23" i="52"/>
  <c r="K23" i="52"/>
  <c r="D16" i="52"/>
  <c r="J23" i="52"/>
  <c r="J16" i="52"/>
  <c r="E16" i="52"/>
  <c r="L16" i="52"/>
  <c r="G16" i="52"/>
  <c r="I23" i="52"/>
  <c r="K16" i="52"/>
  <c r="K24" i="52" s="1"/>
  <c r="F23" i="52"/>
  <c r="E23" i="52"/>
  <c r="F16" i="52"/>
  <c r="H16" i="52"/>
  <c r="H23" i="52"/>
  <c r="M11" i="52"/>
  <c r="Q11" i="52" s="1"/>
  <c r="B83" i="38"/>
  <c r="M15" i="52"/>
  <c r="Q15" i="52" s="1"/>
  <c r="N51" i="52"/>
  <c r="N37" i="52"/>
  <c r="N46" i="52"/>
  <c r="N43" i="52"/>
  <c r="N48" i="52"/>
  <c r="K37" i="52"/>
  <c r="K33" i="52"/>
  <c r="K49" i="52"/>
  <c r="K38" i="52"/>
  <c r="O45" i="52"/>
  <c r="O37" i="52"/>
  <c r="O38" i="52"/>
  <c r="O34" i="52"/>
  <c r="D50" i="52"/>
  <c r="D35" i="52"/>
  <c r="D39" i="52"/>
  <c r="H43" i="52"/>
  <c r="H49" i="52"/>
  <c r="H34" i="52"/>
  <c r="H41" i="52"/>
  <c r="H37" i="52"/>
  <c r="G47" i="52"/>
  <c r="G43" i="52"/>
  <c r="G45" i="52"/>
  <c r="G41" i="52"/>
  <c r="I45" i="52"/>
  <c r="I41" i="52"/>
  <c r="I46" i="52"/>
  <c r="N49" i="52"/>
  <c r="N47" i="52"/>
  <c r="N41" i="52"/>
  <c r="N35" i="52"/>
  <c r="K50" i="52"/>
  <c r="K34" i="52"/>
  <c r="K46" i="52"/>
  <c r="K41" i="52"/>
  <c r="O51" i="52"/>
  <c r="O42" i="52"/>
  <c r="O62" i="52"/>
  <c r="O50" i="52"/>
  <c r="O48" i="52"/>
  <c r="D46" i="52"/>
  <c r="D38" i="52"/>
  <c r="D34" i="52"/>
  <c r="D62" i="52"/>
  <c r="H33" i="52"/>
  <c r="H45" i="52"/>
  <c r="G37" i="52"/>
  <c r="G38" i="52"/>
  <c r="G48" i="52"/>
  <c r="G42" i="52"/>
  <c r="G49" i="52"/>
  <c r="I42" i="52"/>
  <c r="I35" i="52"/>
  <c r="I37" i="52"/>
  <c r="F38" i="52"/>
  <c r="F42" i="52"/>
  <c r="F43" i="52"/>
  <c r="L43" i="52"/>
  <c r="L45" i="52"/>
  <c r="L48" i="52"/>
  <c r="L39" i="52"/>
  <c r="E42" i="52"/>
  <c r="E47" i="52"/>
  <c r="J48" i="52"/>
  <c r="J37" i="52"/>
  <c r="J42" i="52"/>
  <c r="J34" i="52"/>
  <c r="N45" i="52"/>
  <c r="N42" i="52"/>
  <c r="N34" i="52"/>
  <c r="N38" i="52"/>
  <c r="K51" i="52"/>
  <c r="K48" i="52"/>
  <c r="K35" i="52"/>
  <c r="K45" i="52"/>
  <c r="K62" i="52"/>
  <c r="O49" i="52"/>
  <c r="O35" i="52"/>
  <c r="N39" i="52"/>
  <c r="K47" i="52"/>
  <c r="O33" i="52"/>
  <c r="D33" i="52"/>
  <c r="D37" i="52"/>
  <c r="H39" i="52"/>
  <c r="G39" i="52"/>
  <c r="I47" i="52"/>
  <c r="F49" i="52"/>
  <c r="E45" i="52"/>
  <c r="J47" i="52"/>
  <c r="H48" i="52"/>
  <c r="I34" i="52"/>
  <c r="F48" i="52"/>
  <c r="E33" i="52"/>
  <c r="J62" i="52"/>
  <c r="J46" i="52"/>
  <c r="K42" i="52"/>
  <c r="I38" i="52"/>
  <c r="F51" i="52"/>
  <c r="L50" i="52"/>
  <c r="L37" i="52"/>
  <c r="E62" i="52"/>
  <c r="E37" i="52"/>
  <c r="E50" i="52"/>
  <c r="J45" i="52"/>
  <c r="N33" i="52"/>
  <c r="O47" i="52"/>
  <c r="O46" i="52"/>
  <c r="D43" i="52"/>
  <c r="D42" i="52"/>
  <c r="H50" i="52"/>
  <c r="H51" i="52"/>
  <c r="H62" i="52"/>
  <c r="H47" i="52"/>
  <c r="G34" i="52"/>
  <c r="G33" i="52"/>
  <c r="I62" i="52"/>
  <c r="I48" i="52"/>
  <c r="I51" i="52"/>
  <c r="I33" i="52"/>
  <c r="F35" i="52"/>
  <c r="F47" i="52"/>
  <c r="F50" i="52"/>
  <c r="F46" i="52"/>
  <c r="L46" i="52"/>
  <c r="L47" i="52"/>
  <c r="L41" i="52"/>
  <c r="L34" i="52"/>
  <c r="E49" i="52"/>
  <c r="E43" i="52"/>
  <c r="J51" i="52"/>
  <c r="J38" i="52"/>
  <c r="J49" i="52"/>
  <c r="J50" i="52"/>
  <c r="J43" i="52"/>
  <c r="O41" i="52"/>
  <c r="H46" i="52"/>
  <c r="H38" i="52"/>
  <c r="H42" i="52"/>
  <c r="I49" i="52"/>
  <c r="I50" i="52"/>
  <c r="I43" i="52"/>
  <c r="F62" i="52"/>
  <c r="F45" i="52"/>
  <c r="F34" i="52"/>
  <c r="F37" i="52"/>
  <c r="L33" i="52"/>
  <c r="L38" i="52"/>
  <c r="E48" i="52"/>
  <c r="E38" i="52"/>
  <c r="E34" i="52"/>
  <c r="J35" i="52"/>
  <c r="J39" i="52"/>
  <c r="N50" i="52"/>
  <c r="K43" i="52"/>
  <c r="O43" i="52"/>
  <c r="D49" i="52"/>
  <c r="D47" i="52"/>
  <c r="G46" i="52"/>
  <c r="G50" i="52"/>
  <c r="G35" i="52"/>
  <c r="I39" i="52"/>
  <c r="F33" i="52"/>
  <c r="F39" i="52"/>
  <c r="L49" i="52"/>
  <c r="L42" i="52"/>
  <c r="L35" i="52"/>
  <c r="E39" i="52"/>
  <c r="E46" i="52"/>
  <c r="E41" i="52"/>
  <c r="E51" i="52"/>
  <c r="J33" i="52"/>
  <c r="N62" i="52"/>
  <c r="K39" i="52"/>
  <c r="O39" i="52"/>
  <c r="D45" i="52"/>
  <c r="D41" i="52"/>
  <c r="D48" i="52"/>
  <c r="D51" i="52"/>
  <c r="H35" i="52"/>
  <c r="G51" i="52"/>
  <c r="G62" i="52"/>
  <c r="F41" i="52"/>
  <c r="L51" i="52"/>
  <c r="L62" i="52"/>
  <c r="E35" i="52"/>
  <c r="J41" i="52"/>
  <c r="M18" i="52"/>
  <c r="Q18" i="52" s="1"/>
  <c r="M13" i="52"/>
  <c r="Q13" i="52" s="1"/>
  <c r="M19" i="52"/>
  <c r="Q19" i="52" s="1"/>
  <c r="M20" i="52"/>
  <c r="Q20" i="52" s="1"/>
  <c r="M14" i="52"/>
  <c r="Q14" i="52" s="1"/>
  <c r="M22" i="52"/>
  <c r="Q22" i="52" s="1"/>
  <c r="M10" i="52"/>
  <c r="M21" i="52"/>
  <c r="Q21" i="52" s="1"/>
  <c r="M12" i="52"/>
  <c r="Q12" i="52" s="1"/>
  <c r="D59" i="38"/>
  <c r="P36" i="52" l="1"/>
  <c r="P44" i="52"/>
  <c r="P60" i="52"/>
  <c r="P58" i="52"/>
  <c r="P57" i="52"/>
  <c r="M44" i="52"/>
  <c r="Q44" i="52" s="1"/>
  <c r="M32" i="52"/>
  <c r="Q32" i="52" s="1"/>
  <c r="P59" i="52"/>
  <c r="Q59" i="52" s="1"/>
  <c r="M54" i="52"/>
  <c r="M57" i="52"/>
  <c r="Q57" i="52" s="1"/>
  <c r="M53" i="52"/>
  <c r="P53" i="52"/>
  <c r="M61" i="52"/>
  <c r="Q61" i="52" s="1"/>
  <c r="M56" i="52"/>
  <c r="Q56" i="52" s="1"/>
  <c r="P54" i="52"/>
  <c r="M60" i="52"/>
  <c r="Q60" i="52" s="1"/>
  <c r="M40" i="52"/>
  <c r="M58" i="52"/>
  <c r="P55" i="52"/>
  <c r="M55" i="52"/>
  <c r="M36" i="52"/>
  <c r="Q36" i="52" s="1"/>
  <c r="M52" i="52"/>
  <c r="Q52" i="52" s="1"/>
  <c r="D24" i="52"/>
  <c r="G24" i="52"/>
  <c r="I24" i="52"/>
  <c r="P45" i="52"/>
  <c r="H24" i="52"/>
  <c r="E24" i="52"/>
  <c r="F24" i="52"/>
  <c r="J24" i="52"/>
  <c r="L24" i="52"/>
  <c r="F63" i="52"/>
  <c r="L63" i="52"/>
  <c r="K63" i="52"/>
  <c r="N63" i="52"/>
  <c r="O63" i="52"/>
  <c r="D63" i="52"/>
  <c r="E63" i="52"/>
  <c r="H63" i="52"/>
  <c r="J63" i="52"/>
  <c r="I63" i="52"/>
  <c r="G63" i="52"/>
  <c r="M23" i="52"/>
  <c r="Q23" i="52" s="1"/>
  <c r="M16" i="52"/>
  <c r="P49" i="52"/>
  <c r="P50" i="52"/>
  <c r="B100" i="38"/>
  <c r="P46" i="52"/>
  <c r="M43" i="52"/>
  <c r="P39" i="52"/>
  <c r="P43" i="52"/>
  <c r="P38" i="52"/>
  <c r="P33" i="52"/>
  <c r="M41" i="52"/>
  <c r="M38" i="52"/>
  <c r="M39" i="52"/>
  <c r="Q10" i="52"/>
  <c r="M35" i="52"/>
  <c r="M51" i="52"/>
  <c r="P42" i="52"/>
  <c r="M50" i="52"/>
  <c r="M37" i="52"/>
  <c r="M49" i="52"/>
  <c r="P62" i="52"/>
  <c r="M34" i="52"/>
  <c r="P47" i="52"/>
  <c r="P37" i="52"/>
  <c r="M47" i="52"/>
  <c r="M62" i="52"/>
  <c r="P48" i="52"/>
  <c r="P35" i="52"/>
  <c r="P51" i="52"/>
  <c r="M42" i="52"/>
  <c r="M46" i="52"/>
  <c r="M48" i="52"/>
  <c r="P34" i="52"/>
  <c r="P41" i="52"/>
  <c r="M45" i="52"/>
  <c r="Q45" i="52" l="1"/>
  <c r="Q55" i="52"/>
  <c r="Q58" i="52"/>
  <c r="Q54" i="52"/>
  <c r="Q53" i="52"/>
  <c r="Q16" i="52"/>
  <c r="Q24" i="52" s="1"/>
  <c r="M24" i="52"/>
  <c r="P63" i="52"/>
  <c r="Q42" i="52"/>
  <c r="Q50" i="52"/>
  <c r="Q49" i="52"/>
  <c r="B117" i="38"/>
  <c r="Q35" i="52"/>
  <c r="Q48" i="52"/>
  <c r="Q47" i="52"/>
  <c r="Q38" i="52"/>
  <c r="Q46" i="52"/>
  <c r="Q43" i="52"/>
  <c r="Q62" i="52"/>
  <c r="Q34" i="52"/>
  <c r="Q37" i="52"/>
  <c r="Q39" i="52"/>
  <c r="Q51" i="52"/>
  <c r="Q41" i="52"/>
  <c r="D76" i="38"/>
  <c r="D127" i="38"/>
  <c r="B134" i="38" l="1"/>
  <c r="D110" i="38"/>
  <c r="D42" i="38"/>
  <c r="D93" i="38"/>
  <c r="D144" i="38"/>
  <c r="B151" i="38" l="1"/>
  <c r="E196" i="38"/>
  <c r="G192" i="38" l="1"/>
  <c r="B168" i="38"/>
  <c r="D192" i="38" s="1"/>
  <c r="L5" i="49" s="1"/>
  <c r="L6" i="49" s="1"/>
  <c r="D161" i="38"/>
  <c r="D25" i="38"/>
  <c r="D178" i="38"/>
  <c r="G191" i="38" l="1"/>
  <c r="F190" i="38"/>
  <c r="D188" i="38"/>
  <c r="H5" i="49" s="1"/>
  <c r="H6" i="49" s="1"/>
  <c r="F186" i="38"/>
  <c r="E188" i="38"/>
  <c r="G27" i="48" s="1"/>
  <c r="G27" i="50" s="1"/>
  <c r="G187" i="38"/>
  <c r="G189" i="38"/>
  <c r="F189" i="38"/>
  <c r="G186" i="38"/>
  <c r="F187" i="38"/>
  <c r="F193" i="38"/>
  <c r="D190" i="38"/>
  <c r="J5" i="49" s="1"/>
  <c r="J6" i="49" s="1"/>
  <c r="G188" i="38"/>
  <c r="D186" i="38"/>
  <c r="F5" i="49" s="1"/>
  <c r="F6" i="49" s="1"/>
  <c r="G190" i="38"/>
  <c r="F188" i="38"/>
  <c r="E189" i="38"/>
  <c r="H27" i="48" s="1"/>
  <c r="E190" i="38"/>
  <c r="I27" i="48" s="1"/>
  <c r="E186" i="38"/>
  <c r="E27" i="48" s="1"/>
  <c r="D191" i="38"/>
  <c r="K5" i="49" s="1"/>
  <c r="K6" i="49" s="1"/>
  <c r="E191" i="38"/>
  <c r="J27" i="48" s="1"/>
  <c r="E192" i="38"/>
  <c r="K27" i="48" s="1"/>
  <c r="F192" i="38"/>
  <c r="D189" i="38"/>
  <c r="I5" i="49" s="1"/>
  <c r="I6" i="49" s="1"/>
  <c r="D187" i="38"/>
  <c r="G5" i="49" s="1"/>
  <c r="G6" i="49" s="1"/>
  <c r="F191" i="38"/>
  <c r="E187" i="38"/>
  <c r="F27" i="48" s="1"/>
  <c r="L192" i="38"/>
  <c r="J192" i="38"/>
  <c r="K29" i="48" s="1"/>
  <c r="G193" i="38"/>
  <c r="G194" i="38"/>
  <c r="D193" i="38"/>
  <c r="N5" i="49" s="1"/>
  <c r="N6" i="49" s="1"/>
  <c r="D194" i="38"/>
  <c r="O5" i="49" s="1"/>
  <c r="O6" i="49" s="1"/>
  <c r="I184" i="38"/>
  <c r="K194" i="38"/>
  <c r="K184" i="38"/>
  <c r="L188" i="38"/>
  <c r="K191" i="38"/>
  <c r="K188" i="38"/>
  <c r="K185" i="38"/>
  <c r="L191" i="38"/>
  <c r="L184" i="38"/>
  <c r="I187" i="38"/>
  <c r="F185" i="38"/>
  <c r="G184" i="38"/>
  <c r="J191" i="38"/>
  <c r="J29" i="48" s="1"/>
  <c r="G185" i="38"/>
  <c r="I186" i="38"/>
  <c r="E185" i="38"/>
  <c r="D27" i="48" s="1"/>
  <c r="J184" i="38"/>
  <c r="J186" i="38"/>
  <c r="E29" i="48" s="1"/>
  <c r="D185" i="38"/>
  <c r="E5" i="49" s="1"/>
  <c r="E6" i="49" s="1"/>
  <c r="D184" i="38"/>
  <c r="D5" i="49" s="1"/>
  <c r="D6" i="49" s="1"/>
  <c r="J185" i="38"/>
  <c r="D29" i="48" s="1"/>
  <c r="I190" i="38"/>
  <c r="E194" i="38"/>
  <c r="N27" i="48" s="1"/>
  <c r="K186" i="38"/>
  <c r="L190" i="38"/>
  <c r="K187" i="38"/>
  <c r="F184" i="38"/>
  <c r="J190" i="38"/>
  <c r="I29" i="48" s="1"/>
  <c r="L185" i="38"/>
  <c r="I193" i="38"/>
  <c r="K193" i="38"/>
  <c r="I191" i="38"/>
  <c r="L193" i="38"/>
  <c r="L187" i="38"/>
  <c r="J194" i="38"/>
  <c r="N29" i="48" s="1"/>
  <c r="J188" i="38"/>
  <c r="G29" i="48" s="1"/>
  <c r="J189" i="38"/>
  <c r="H29" i="48" s="1"/>
  <c r="L194" i="38"/>
  <c r="K192" i="38"/>
  <c r="E193" i="38"/>
  <c r="M27" i="48" s="1"/>
  <c r="J193" i="38"/>
  <c r="M29" i="48" s="1"/>
  <c r="F194" i="38"/>
  <c r="I194" i="38"/>
  <c r="K190" i="38"/>
  <c r="I192" i="38"/>
  <c r="K189" i="38"/>
  <c r="J187" i="38"/>
  <c r="F29" i="48" s="1"/>
  <c r="I189" i="38"/>
  <c r="L189" i="38"/>
  <c r="L186" i="38"/>
  <c r="I185" i="38"/>
  <c r="I188" i="38"/>
  <c r="E184" i="38"/>
  <c r="D196" i="38"/>
  <c r="I28" i="48" l="1"/>
  <c r="I28" i="58" s="1"/>
  <c r="F28" i="48"/>
  <c r="F28" i="50" s="1"/>
  <c r="J28" i="48"/>
  <c r="J28" i="58" s="1"/>
  <c r="H28" i="48"/>
  <c r="H28" i="58" s="1"/>
  <c r="E28" i="48"/>
  <c r="E28" i="50" s="1"/>
  <c r="G27" i="58"/>
  <c r="G27" i="53"/>
  <c r="G28" i="48"/>
  <c r="G28" i="53" s="1"/>
  <c r="J27" i="53"/>
  <c r="J27" i="58"/>
  <c r="J27" i="50"/>
  <c r="H27" i="53"/>
  <c r="H27" i="50"/>
  <c r="H27" i="58"/>
  <c r="F27" i="58"/>
  <c r="F27" i="53"/>
  <c r="F27" i="50"/>
  <c r="E27" i="50"/>
  <c r="E27" i="58"/>
  <c r="E27" i="53"/>
  <c r="K28" i="48"/>
  <c r="K28" i="50" s="1"/>
  <c r="K27" i="53"/>
  <c r="K27" i="58"/>
  <c r="K27" i="50"/>
  <c r="I27" i="50"/>
  <c r="I27" i="58"/>
  <c r="I27" i="53"/>
  <c r="E29" i="58"/>
  <c r="E29" i="53"/>
  <c r="E29" i="50"/>
  <c r="H29" i="53"/>
  <c r="H29" i="58"/>
  <c r="H29" i="50"/>
  <c r="J29" i="53"/>
  <c r="J29" i="58"/>
  <c r="J29" i="50"/>
  <c r="I29" i="53"/>
  <c r="I29" i="58"/>
  <c r="I29" i="50"/>
  <c r="D27" i="50"/>
  <c r="D27" i="53"/>
  <c r="D27" i="58"/>
  <c r="K29" i="53"/>
  <c r="K29" i="50"/>
  <c r="K29" i="58"/>
  <c r="M29" i="53"/>
  <c r="M29" i="58"/>
  <c r="M29" i="50"/>
  <c r="D29" i="53"/>
  <c r="D29" i="58"/>
  <c r="D29" i="50"/>
  <c r="M27" i="58"/>
  <c r="M27" i="53"/>
  <c r="M27" i="50"/>
  <c r="G29" i="53"/>
  <c r="G29" i="50"/>
  <c r="G29" i="58"/>
  <c r="F29" i="50"/>
  <c r="F29" i="53"/>
  <c r="F29" i="58"/>
  <c r="N29" i="53"/>
  <c r="N29" i="50"/>
  <c r="N29" i="58"/>
  <c r="N27" i="53"/>
  <c r="N27" i="58"/>
  <c r="N27" i="50"/>
  <c r="L195" i="38"/>
  <c r="M28" i="48"/>
  <c r="C27" i="48"/>
  <c r="E195" i="38"/>
  <c r="F196" i="38" s="1"/>
  <c r="O29" i="48"/>
  <c r="I195" i="38"/>
  <c r="G195" i="38"/>
  <c r="N28" i="48"/>
  <c r="C29" i="48"/>
  <c r="J195" i="38"/>
  <c r="O27" i="48"/>
  <c r="D195" i="38"/>
  <c r="C187" i="38" s="1"/>
  <c r="C28" i="48"/>
  <c r="F195" i="38"/>
  <c r="D28" i="48"/>
  <c r="K195" i="38"/>
  <c r="P5" i="49"/>
  <c r="P6" i="49"/>
  <c r="M6" i="49"/>
  <c r="M5" i="49"/>
  <c r="I28" i="53" l="1"/>
  <c r="I28" i="50"/>
  <c r="G7" i="49"/>
  <c r="F64" i="50"/>
  <c r="F28" i="58"/>
  <c r="G28" i="50"/>
  <c r="J28" i="50"/>
  <c r="J28" i="53"/>
  <c r="F28" i="53"/>
  <c r="H28" i="50"/>
  <c r="H28" i="53"/>
  <c r="E28" i="58"/>
  <c r="E28" i="53"/>
  <c r="K28" i="58"/>
  <c r="G28" i="58"/>
  <c r="K28" i="53"/>
  <c r="O27" i="53"/>
  <c r="O29" i="58"/>
  <c r="O29" i="50"/>
  <c r="D28" i="53"/>
  <c r="D28" i="50"/>
  <c r="D28" i="58"/>
  <c r="C27" i="58"/>
  <c r="C27" i="50"/>
  <c r="L27" i="50" s="1"/>
  <c r="C27" i="53"/>
  <c r="M28" i="53"/>
  <c r="M28" i="58"/>
  <c r="M28" i="50"/>
  <c r="N28" i="53"/>
  <c r="N28" i="58"/>
  <c r="N28" i="50"/>
  <c r="C28" i="58"/>
  <c r="C28" i="53"/>
  <c r="C28" i="50"/>
  <c r="C29" i="53"/>
  <c r="L29" i="53" s="1"/>
  <c r="C29" i="50"/>
  <c r="L29" i="50" s="1"/>
  <c r="C29" i="58"/>
  <c r="L29" i="58" s="1"/>
  <c r="O27" i="50"/>
  <c r="O27" i="58"/>
  <c r="O29" i="53"/>
  <c r="C189" i="38"/>
  <c r="C193" i="38"/>
  <c r="N7" i="49" s="1"/>
  <c r="C192" i="38"/>
  <c r="C185" i="38"/>
  <c r="C186" i="38"/>
  <c r="C194" i="38"/>
  <c r="C188" i="38"/>
  <c r="C190" i="38"/>
  <c r="C184" i="38"/>
  <c r="C191" i="38"/>
  <c r="L28" i="48"/>
  <c r="L27" i="48"/>
  <c r="L27" i="53"/>
  <c r="L29" i="48"/>
  <c r="P29" i="48" s="1"/>
  <c r="O28" i="48"/>
  <c r="Q5" i="49"/>
  <c r="Q6" i="49"/>
  <c r="B115" i="43"/>
  <c r="C115" i="43" s="1"/>
  <c r="F30" i="48" s="1"/>
  <c r="G61" i="49" l="1"/>
  <c r="G60" i="49"/>
  <c r="G59" i="49"/>
  <c r="G55" i="49"/>
  <c r="G54" i="49"/>
  <c r="G53" i="49"/>
  <c r="G62" i="49"/>
  <c r="G58" i="49"/>
  <c r="G57" i="49"/>
  <c r="G56" i="49"/>
  <c r="N62" i="49"/>
  <c r="N60" i="49"/>
  <c r="N54" i="49"/>
  <c r="N58" i="49"/>
  <c r="N61" i="49"/>
  <c r="N56" i="49"/>
  <c r="N55" i="49"/>
  <c r="N57" i="49"/>
  <c r="N53" i="49"/>
  <c r="N59" i="49"/>
  <c r="N23" i="49"/>
  <c r="N21" i="49"/>
  <c r="N19" i="49"/>
  <c r="N15" i="49"/>
  <c r="N13" i="49"/>
  <c r="N11" i="49"/>
  <c r="N52" i="49"/>
  <c r="N50" i="49"/>
  <c r="N48" i="49"/>
  <c r="N46" i="49"/>
  <c r="N44" i="49"/>
  <c r="N42" i="49"/>
  <c r="N40" i="49"/>
  <c r="N38" i="49"/>
  <c r="N36" i="49"/>
  <c r="N34" i="49"/>
  <c r="N22" i="49"/>
  <c r="N12" i="49"/>
  <c r="N47" i="49"/>
  <c r="N39" i="49"/>
  <c r="N51" i="49"/>
  <c r="N20" i="49"/>
  <c r="N63" i="49"/>
  <c r="N45" i="49"/>
  <c r="N37" i="49"/>
  <c r="N16" i="49"/>
  <c r="N43" i="49"/>
  <c r="N35" i="49"/>
  <c r="N14" i="49"/>
  <c r="N49" i="49"/>
  <c r="N41" i="49"/>
  <c r="N33" i="49"/>
  <c r="D7" i="49"/>
  <c r="C64" i="50"/>
  <c r="F7" i="49"/>
  <c r="E64" i="50"/>
  <c r="I7" i="49"/>
  <c r="H64" i="50"/>
  <c r="K7" i="49"/>
  <c r="J64" i="50"/>
  <c r="J7" i="49"/>
  <c r="I64" i="50"/>
  <c r="E7" i="49"/>
  <c r="D64" i="50"/>
  <c r="O7" i="49"/>
  <c r="N64" i="50"/>
  <c r="H7" i="49"/>
  <c r="G64" i="50"/>
  <c r="L7" i="49"/>
  <c r="K64" i="50"/>
  <c r="G50" i="49"/>
  <c r="G46" i="49"/>
  <c r="G42" i="49"/>
  <c r="G38" i="49"/>
  <c r="G34" i="49"/>
  <c r="G22" i="49"/>
  <c r="G16" i="49"/>
  <c r="G63" i="49"/>
  <c r="G49" i="49"/>
  <c r="G45" i="49"/>
  <c r="G41" i="49"/>
  <c r="G37" i="49"/>
  <c r="G33" i="49"/>
  <c r="G21" i="49"/>
  <c r="G52" i="49"/>
  <c r="G48" i="49"/>
  <c r="G44" i="49"/>
  <c r="G40" i="49"/>
  <c r="G36" i="49"/>
  <c r="G24" i="49"/>
  <c r="G20" i="49"/>
  <c r="G39" i="49"/>
  <c r="G15" i="49"/>
  <c r="G11" i="49"/>
  <c r="G23" i="49"/>
  <c r="G51" i="49"/>
  <c r="G35" i="49"/>
  <c r="G43" i="49"/>
  <c r="G19" i="49"/>
  <c r="G14" i="49"/>
  <c r="G12" i="49"/>
  <c r="G47" i="49"/>
  <c r="G13" i="49"/>
  <c r="L28" i="58"/>
  <c r="B117" i="43"/>
  <c r="C117" i="43" s="1"/>
  <c r="H30" i="48" s="1"/>
  <c r="H30" i="50" s="1"/>
  <c r="O28" i="58"/>
  <c r="P29" i="50"/>
  <c r="P29" i="58"/>
  <c r="P27" i="48"/>
  <c r="F30" i="53"/>
  <c r="F30" i="50"/>
  <c r="F30" i="58"/>
  <c r="F62" i="48"/>
  <c r="P27" i="53"/>
  <c r="O28" i="53"/>
  <c r="P27" i="50"/>
  <c r="L28" i="50"/>
  <c r="L27" i="58"/>
  <c r="P29" i="53"/>
  <c r="L28" i="53"/>
  <c r="O28" i="50"/>
  <c r="B120" i="43"/>
  <c r="C120" i="43" s="1"/>
  <c r="K30" i="48" s="1"/>
  <c r="B121" i="43"/>
  <c r="C121" i="43" s="1"/>
  <c r="M30" i="48" s="1"/>
  <c r="B114" i="43"/>
  <c r="C114" i="43" s="1"/>
  <c r="E30" i="48" s="1"/>
  <c r="B113" i="43"/>
  <c r="C113" i="43" s="1"/>
  <c r="D30" i="48" s="1"/>
  <c r="B116" i="43"/>
  <c r="C116" i="43" s="1"/>
  <c r="G30" i="48" s="1"/>
  <c r="B122" i="43"/>
  <c r="C122" i="43" s="1"/>
  <c r="N30" i="48" s="1"/>
  <c r="B119" i="43"/>
  <c r="C119" i="43" s="1"/>
  <c r="J30" i="48" s="1"/>
  <c r="B118" i="43"/>
  <c r="C118" i="43" s="1"/>
  <c r="I30" i="48" s="1"/>
  <c r="C195" i="38"/>
  <c r="B112" i="43"/>
  <c r="C112" i="43" s="1"/>
  <c r="C30" i="48" s="1"/>
  <c r="P28" i="48"/>
  <c r="M57" i="50" l="1"/>
  <c r="M57" i="53"/>
  <c r="M57" i="58"/>
  <c r="M54" i="50"/>
  <c r="M54" i="58"/>
  <c r="M54" i="53"/>
  <c r="M58" i="50"/>
  <c r="M58" i="53"/>
  <c r="M58" i="58"/>
  <c r="F56" i="53"/>
  <c r="F56" i="50"/>
  <c r="F56" i="58"/>
  <c r="F53" i="58"/>
  <c r="F53" i="53"/>
  <c r="F53" i="50"/>
  <c r="H62" i="49"/>
  <c r="H58" i="49"/>
  <c r="H57" i="49"/>
  <c r="H56" i="49"/>
  <c r="H60" i="49"/>
  <c r="H54" i="49"/>
  <c r="H53" i="49"/>
  <c r="H59" i="49"/>
  <c r="H61" i="49"/>
  <c r="H55" i="49"/>
  <c r="E61" i="49"/>
  <c r="E59" i="49"/>
  <c r="E57" i="49"/>
  <c r="E53" i="49"/>
  <c r="E56" i="49"/>
  <c r="E55" i="49"/>
  <c r="E60" i="49"/>
  <c r="E58" i="49"/>
  <c r="E62" i="49"/>
  <c r="E54" i="49"/>
  <c r="K61" i="49"/>
  <c r="K60" i="49"/>
  <c r="K59" i="49"/>
  <c r="K55" i="49"/>
  <c r="K54" i="49"/>
  <c r="K53" i="49"/>
  <c r="K56" i="49"/>
  <c r="K62" i="49"/>
  <c r="K58" i="49"/>
  <c r="K57" i="49"/>
  <c r="F62" i="49"/>
  <c r="F56" i="49"/>
  <c r="F55" i="49"/>
  <c r="F60" i="49"/>
  <c r="F54" i="49"/>
  <c r="F57" i="49"/>
  <c r="F53" i="49"/>
  <c r="F58" i="49"/>
  <c r="F59" i="49"/>
  <c r="F61" i="49"/>
  <c r="M51" i="53"/>
  <c r="M51" i="58"/>
  <c r="M51" i="50"/>
  <c r="M59" i="53"/>
  <c r="M59" i="58"/>
  <c r="M59" i="50"/>
  <c r="M60" i="53"/>
  <c r="M60" i="58"/>
  <c r="M60" i="50"/>
  <c r="F60" i="58"/>
  <c r="F60" i="50"/>
  <c r="F60" i="53"/>
  <c r="F57" i="58"/>
  <c r="F57" i="53"/>
  <c r="F57" i="50"/>
  <c r="M55" i="58"/>
  <c r="M55" i="50"/>
  <c r="M55" i="53"/>
  <c r="M56" i="58"/>
  <c r="M56" i="50"/>
  <c r="M56" i="53"/>
  <c r="F54" i="53"/>
  <c r="F54" i="50"/>
  <c r="F54" i="58"/>
  <c r="F51" i="58"/>
  <c r="F51" i="53"/>
  <c r="F51" i="50"/>
  <c r="F58" i="58"/>
  <c r="F58" i="53"/>
  <c r="F58" i="50"/>
  <c r="L58" i="49"/>
  <c r="L57" i="49"/>
  <c r="L56" i="49"/>
  <c r="L55" i="49"/>
  <c r="L60" i="49"/>
  <c r="L54" i="49"/>
  <c r="L59" i="49"/>
  <c r="L61" i="49"/>
  <c r="L62" i="49"/>
  <c r="L53" i="49"/>
  <c r="P7" i="49"/>
  <c r="O62" i="49"/>
  <c r="P62" i="49" s="1"/>
  <c r="O58" i="49"/>
  <c r="P58" i="49" s="1"/>
  <c r="O61" i="49"/>
  <c r="O59" i="49"/>
  <c r="O57" i="49"/>
  <c r="O53" i="49"/>
  <c r="O54" i="49"/>
  <c r="P54" i="49" s="1"/>
  <c r="O60" i="49"/>
  <c r="O56" i="49"/>
  <c r="O55" i="49"/>
  <c r="P55" i="49" s="1"/>
  <c r="J62" i="49"/>
  <c r="J61" i="49"/>
  <c r="J59" i="49"/>
  <c r="J57" i="49"/>
  <c r="J53" i="49"/>
  <c r="J56" i="49"/>
  <c r="J55" i="49"/>
  <c r="J54" i="49"/>
  <c r="J60" i="49"/>
  <c r="J58" i="49"/>
  <c r="I62" i="49"/>
  <c r="I58" i="49"/>
  <c r="I61" i="49"/>
  <c r="I59" i="49"/>
  <c r="I57" i="49"/>
  <c r="I53" i="49"/>
  <c r="I56" i="49"/>
  <c r="I55" i="49"/>
  <c r="I60" i="49"/>
  <c r="I54" i="49"/>
  <c r="D58" i="49"/>
  <c r="D57" i="49"/>
  <c r="D56" i="49"/>
  <c r="D61" i="49"/>
  <c r="D59" i="49"/>
  <c r="D53" i="49"/>
  <c r="D54" i="49"/>
  <c r="D60" i="49"/>
  <c r="D62" i="49"/>
  <c r="D55" i="49"/>
  <c r="M53" i="50"/>
  <c r="M53" i="53"/>
  <c r="M53" i="58"/>
  <c r="M52" i="58"/>
  <c r="M52" i="50"/>
  <c r="M52" i="53"/>
  <c r="F55" i="53"/>
  <c r="F55" i="50"/>
  <c r="F55" i="58"/>
  <c r="F52" i="58"/>
  <c r="F52" i="50"/>
  <c r="F52" i="53"/>
  <c r="F59" i="58"/>
  <c r="F59" i="50"/>
  <c r="F59" i="53"/>
  <c r="M7" i="49"/>
  <c r="K50" i="49"/>
  <c r="K46" i="49"/>
  <c r="K42" i="49"/>
  <c r="K38" i="49"/>
  <c r="K34" i="49"/>
  <c r="K22" i="49"/>
  <c r="K16" i="49"/>
  <c r="K63" i="49"/>
  <c r="K49" i="49"/>
  <c r="K45" i="49"/>
  <c r="K41" i="49"/>
  <c r="K37" i="49"/>
  <c r="K33" i="49"/>
  <c r="J31" i="50" s="1"/>
  <c r="K21" i="49"/>
  <c r="K52" i="49"/>
  <c r="K48" i="49"/>
  <c r="K44" i="49"/>
  <c r="K40" i="49"/>
  <c r="K36" i="49"/>
  <c r="K24" i="49"/>
  <c r="K20" i="49"/>
  <c r="K51" i="49"/>
  <c r="K35" i="49"/>
  <c r="K14" i="49"/>
  <c r="K11" i="49"/>
  <c r="K47" i="49"/>
  <c r="K23" i="49"/>
  <c r="K15" i="49"/>
  <c r="K43" i="49"/>
  <c r="K39" i="49"/>
  <c r="K13" i="49"/>
  <c r="K12" i="49"/>
  <c r="K19" i="49"/>
  <c r="M17" i="53"/>
  <c r="M17" i="58"/>
  <c r="N24" i="49"/>
  <c r="H63" i="49"/>
  <c r="H49" i="49"/>
  <c r="H45" i="49"/>
  <c r="G43" i="58" s="1"/>
  <c r="H41" i="49"/>
  <c r="G39" i="58" s="1"/>
  <c r="H37" i="49"/>
  <c r="H33" i="49"/>
  <c r="H21" i="49"/>
  <c r="H15" i="49"/>
  <c r="H52" i="49"/>
  <c r="H48" i="49"/>
  <c r="H44" i="49"/>
  <c r="H40" i="49"/>
  <c r="H36" i="49"/>
  <c r="H24" i="49"/>
  <c r="H20" i="49"/>
  <c r="H51" i="49"/>
  <c r="H47" i="49"/>
  <c r="H43" i="49"/>
  <c r="H39" i="49"/>
  <c r="H35" i="49"/>
  <c r="H23" i="49"/>
  <c r="H19" i="49"/>
  <c r="H46" i="49"/>
  <c r="H22" i="49"/>
  <c r="H16" i="49"/>
  <c r="H14" i="49"/>
  <c r="H42" i="49"/>
  <c r="H13" i="49"/>
  <c r="H38" i="49"/>
  <c r="H12" i="49"/>
  <c r="H50" i="49"/>
  <c r="H34" i="49"/>
  <c r="H11" i="49"/>
  <c r="M13" i="53"/>
  <c r="M13" i="58"/>
  <c r="E52" i="49"/>
  <c r="E48" i="49"/>
  <c r="E44" i="49"/>
  <c r="E40" i="49"/>
  <c r="E36" i="49"/>
  <c r="E24" i="49"/>
  <c r="E20" i="49"/>
  <c r="E14" i="49"/>
  <c r="E51" i="49"/>
  <c r="E47" i="49"/>
  <c r="E43" i="49"/>
  <c r="E39" i="49"/>
  <c r="E35" i="49"/>
  <c r="E23" i="49"/>
  <c r="E19" i="49"/>
  <c r="E50" i="49"/>
  <c r="E46" i="49"/>
  <c r="E42" i="49"/>
  <c r="E38" i="49"/>
  <c r="E34" i="49"/>
  <c r="E22" i="49"/>
  <c r="E41" i="49"/>
  <c r="E13" i="49"/>
  <c r="E63" i="49"/>
  <c r="E37" i="49"/>
  <c r="E12" i="49"/>
  <c r="E49" i="49"/>
  <c r="E33" i="49"/>
  <c r="E11" i="49"/>
  <c r="E45" i="49"/>
  <c r="D43" i="50" s="1"/>
  <c r="E21" i="49"/>
  <c r="E16" i="49"/>
  <c r="E15" i="49"/>
  <c r="F51" i="49"/>
  <c r="F47" i="49"/>
  <c r="F43" i="49"/>
  <c r="F39" i="49"/>
  <c r="F35" i="49"/>
  <c r="F23" i="49"/>
  <c r="F19" i="49"/>
  <c r="F50" i="49"/>
  <c r="F46" i="49"/>
  <c r="F42" i="49"/>
  <c r="F38" i="49"/>
  <c r="F34" i="49"/>
  <c r="F22" i="49"/>
  <c r="F16" i="49"/>
  <c r="F63" i="49"/>
  <c r="F49" i="49"/>
  <c r="F45" i="49"/>
  <c r="F41" i="49"/>
  <c r="F37" i="49"/>
  <c r="E35" i="53" s="1"/>
  <c r="F33" i="49"/>
  <c r="F21" i="49"/>
  <c r="F48" i="49"/>
  <c r="F24" i="49"/>
  <c r="F14" i="49"/>
  <c r="F12" i="49"/>
  <c r="F44" i="49"/>
  <c r="F20" i="49"/>
  <c r="F15" i="49"/>
  <c r="F11" i="49"/>
  <c r="F52" i="49"/>
  <c r="F36" i="49"/>
  <c r="F13" i="49"/>
  <c r="F40" i="49"/>
  <c r="L63" i="49"/>
  <c r="L49" i="49"/>
  <c r="L45" i="49"/>
  <c r="L41" i="49"/>
  <c r="L37" i="49"/>
  <c r="L33" i="49"/>
  <c r="K31" i="53" s="1"/>
  <c r="L21" i="49"/>
  <c r="L15" i="49"/>
  <c r="L52" i="49"/>
  <c r="L48" i="49"/>
  <c r="L44" i="49"/>
  <c r="L40" i="49"/>
  <c r="L36" i="49"/>
  <c r="L24" i="49"/>
  <c r="L20" i="49"/>
  <c r="L51" i="49"/>
  <c r="L47" i="49"/>
  <c r="L43" i="49"/>
  <c r="L39" i="49"/>
  <c r="L35" i="49"/>
  <c r="L23" i="49"/>
  <c r="L19" i="49"/>
  <c r="L42" i="49"/>
  <c r="L16" i="49"/>
  <c r="L50" i="49"/>
  <c r="L12" i="49"/>
  <c r="L38" i="49"/>
  <c r="L13" i="49"/>
  <c r="L46" i="49"/>
  <c r="L22" i="49"/>
  <c r="L14" i="49"/>
  <c r="L11" i="49"/>
  <c r="L34" i="49"/>
  <c r="O23" i="49"/>
  <c r="P23" i="49" s="1"/>
  <c r="O21" i="49"/>
  <c r="O19" i="49"/>
  <c r="O15" i="49"/>
  <c r="O13" i="49"/>
  <c r="P13" i="49" s="1"/>
  <c r="O11" i="49"/>
  <c r="P11" i="49" s="1"/>
  <c r="O52" i="49"/>
  <c r="O50" i="49"/>
  <c r="O48" i="49"/>
  <c r="O46" i="49"/>
  <c r="O44" i="49"/>
  <c r="O42" i="49"/>
  <c r="O40" i="49"/>
  <c r="O38" i="49"/>
  <c r="O36" i="49"/>
  <c r="O34" i="49"/>
  <c r="O22" i="49"/>
  <c r="P22" i="49" s="1"/>
  <c r="O20" i="49"/>
  <c r="O16" i="49"/>
  <c r="P16" i="49" s="1"/>
  <c r="O14" i="49"/>
  <c r="O12" i="49"/>
  <c r="P12" i="49" s="1"/>
  <c r="O63" i="49"/>
  <c r="O51" i="49"/>
  <c r="O49" i="49"/>
  <c r="O47" i="49"/>
  <c r="O45" i="49"/>
  <c r="O43" i="49"/>
  <c r="O41" i="49"/>
  <c r="O39" i="49"/>
  <c r="O37" i="49"/>
  <c r="N35" i="50" s="1"/>
  <c r="O35" i="49"/>
  <c r="O33" i="49"/>
  <c r="L64" i="50"/>
  <c r="M14" i="58"/>
  <c r="M14" i="53"/>
  <c r="M18" i="58"/>
  <c r="M18" i="53"/>
  <c r="P20" i="49"/>
  <c r="M10" i="58"/>
  <c r="M10" i="53"/>
  <c r="M9" i="53"/>
  <c r="M9" i="58"/>
  <c r="N17" i="49"/>
  <c r="M19" i="53"/>
  <c r="M19" i="58"/>
  <c r="P21" i="49"/>
  <c r="O64" i="50"/>
  <c r="J51" i="49"/>
  <c r="J47" i="49"/>
  <c r="J43" i="49"/>
  <c r="J39" i="49"/>
  <c r="J35" i="49"/>
  <c r="J23" i="49"/>
  <c r="J19" i="49"/>
  <c r="J13" i="49"/>
  <c r="J50" i="49"/>
  <c r="J46" i="49"/>
  <c r="J42" i="49"/>
  <c r="J38" i="49"/>
  <c r="J34" i="49"/>
  <c r="J22" i="49"/>
  <c r="J16" i="49"/>
  <c r="J63" i="49"/>
  <c r="J49" i="49"/>
  <c r="J45" i="49"/>
  <c r="J41" i="49"/>
  <c r="J37" i="49"/>
  <c r="J33" i="49"/>
  <c r="I31" i="53" s="1"/>
  <c r="J21" i="49"/>
  <c r="J44" i="49"/>
  <c r="J20" i="49"/>
  <c r="J12" i="49"/>
  <c r="J36" i="49"/>
  <c r="J40" i="49"/>
  <c r="J14" i="49"/>
  <c r="J11" i="49"/>
  <c r="J52" i="49"/>
  <c r="J15" i="49"/>
  <c r="J48" i="49"/>
  <c r="J24" i="49"/>
  <c r="I52" i="49"/>
  <c r="I48" i="49"/>
  <c r="I44" i="49"/>
  <c r="I40" i="49"/>
  <c r="I36" i="49"/>
  <c r="I24" i="49"/>
  <c r="I20" i="49"/>
  <c r="I14" i="49"/>
  <c r="I51" i="49"/>
  <c r="I47" i="49"/>
  <c r="I43" i="49"/>
  <c r="I39" i="49"/>
  <c r="I35" i="49"/>
  <c r="I23" i="49"/>
  <c r="I19" i="49"/>
  <c r="I50" i="49"/>
  <c r="I46" i="49"/>
  <c r="I42" i="49"/>
  <c r="I38" i="49"/>
  <c r="I34" i="49"/>
  <c r="I22" i="49"/>
  <c r="I63" i="49"/>
  <c r="I37" i="49"/>
  <c r="I13" i="49"/>
  <c r="I45" i="49"/>
  <c r="I11" i="49"/>
  <c r="I49" i="49"/>
  <c r="I33" i="49"/>
  <c r="I16" i="49"/>
  <c r="I12" i="49"/>
  <c r="I21" i="49"/>
  <c r="I41" i="49"/>
  <c r="H39" i="53" s="1"/>
  <c r="I15" i="49"/>
  <c r="D63" i="49"/>
  <c r="D49" i="49"/>
  <c r="D45" i="49"/>
  <c r="C43" i="53" s="1"/>
  <c r="D41" i="49"/>
  <c r="D37" i="49"/>
  <c r="D33" i="49"/>
  <c r="D21" i="49"/>
  <c r="D15" i="49"/>
  <c r="D52" i="49"/>
  <c r="D48" i="49"/>
  <c r="D44" i="49"/>
  <c r="D40" i="49"/>
  <c r="D36" i="49"/>
  <c r="D24" i="49"/>
  <c r="D20" i="49"/>
  <c r="D51" i="49"/>
  <c r="D47" i="49"/>
  <c r="D43" i="49"/>
  <c r="D39" i="49"/>
  <c r="D35" i="49"/>
  <c r="D23" i="49"/>
  <c r="D19" i="49"/>
  <c r="D50" i="49"/>
  <c r="D34" i="49"/>
  <c r="D16" i="49"/>
  <c r="D42" i="49"/>
  <c r="D46" i="49"/>
  <c r="D22" i="49"/>
  <c r="D14" i="49"/>
  <c r="D13" i="49"/>
  <c r="D38" i="49"/>
  <c r="D11" i="49"/>
  <c r="D12" i="49"/>
  <c r="M12" i="58"/>
  <c r="M12" i="53"/>
  <c r="M20" i="58"/>
  <c r="M20" i="53"/>
  <c r="M11" i="53"/>
  <c r="M11" i="58"/>
  <c r="M21" i="53"/>
  <c r="M21" i="58"/>
  <c r="M43" i="58"/>
  <c r="M50" i="50"/>
  <c r="H30" i="53"/>
  <c r="H13" i="54" s="1"/>
  <c r="H30" i="58"/>
  <c r="P28" i="58"/>
  <c r="H62" i="48"/>
  <c r="M30" i="53"/>
  <c r="M13" i="54" s="1"/>
  <c r="M30" i="50"/>
  <c r="M30" i="58"/>
  <c r="M62" i="48"/>
  <c r="F13" i="54"/>
  <c r="G30" i="53"/>
  <c r="G30" i="58"/>
  <c r="G30" i="50"/>
  <c r="G62" i="48"/>
  <c r="J30" i="53"/>
  <c r="J30" i="58"/>
  <c r="J30" i="50"/>
  <c r="J62" i="48"/>
  <c r="D30" i="58"/>
  <c r="D30" i="53"/>
  <c r="D13" i="54" s="1"/>
  <c r="D30" i="50"/>
  <c r="D62" i="48"/>
  <c r="K30" i="53"/>
  <c r="K13" i="54" s="1"/>
  <c r="K30" i="58"/>
  <c r="K30" i="50"/>
  <c r="K62" i="48"/>
  <c r="C62" i="48"/>
  <c r="C30" i="53"/>
  <c r="C13" i="54" s="1"/>
  <c r="C30" i="58"/>
  <c r="C30" i="50"/>
  <c r="E30" i="53"/>
  <c r="E13" i="54" s="1"/>
  <c r="E30" i="58"/>
  <c r="E30" i="50"/>
  <c r="E62" i="48"/>
  <c r="N30" i="53"/>
  <c r="N13" i="54" s="1"/>
  <c r="N30" i="58"/>
  <c r="N30" i="50"/>
  <c r="N62" i="48"/>
  <c r="I30" i="53"/>
  <c r="I30" i="50"/>
  <c r="I30" i="58"/>
  <c r="I62" i="48"/>
  <c r="P28" i="50"/>
  <c r="P28" i="53"/>
  <c r="P27" i="58"/>
  <c r="C123" i="43"/>
  <c r="O30" i="48"/>
  <c r="O62" i="48" s="1"/>
  <c r="L30" i="48"/>
  <c r="L62" i="48" s="1"/>
  <c r="B123" i="43"/>
  <c r="M62" i="49" l="1"/>
  <c r="Q62" i="49" s="1"/>
  <c r="C60" i="58"/>
  <c r="C60" i="50"/>
  <c r="C60" i="53"/>
  <c r="C57" i="50"/>
  <c r="C57" i="58"/>
  <c r="C57" i="53"/>
  <c r="M58" i="49"/>
  <c r="Q58" i="49" s="1"/>
  <c r="C56" i="58"/>
  <c r="C56" i="50"/>
  <c r="C56" i="53"/>
  <c r="H54" i="50"/>
  <c r="H54" i="58"/>
  <c r="H54" i="53"/>
  <c r="H59" i="53"/>
  <c r="H59" i="58"/>
  <c r="H59" i="50"/>
  <c r="I58" i="53"/>
  <c r="I58" i="50"/>
  <c r="I58" i="58"/>
  <c r="I51" i="53"/>
  <c r="I51" i="50"/>
  <c r="I51" i="58"/>
  <c r="I60" i="53"/>
  <c r="I60" i="58"/>
  <c r="I60" i="50"/>
  <c r="N52" i="53"/>
  <c r="O52" i="53" s="1"/>
  <c r="N52" i="58"/>
  <c r="N52" i="50"/>
  <c r="O52" i="50" s="1"/>
  <c r="P61" i="49"/>
  <c r="N59" i="53"/>
  <c r="O59" i="53" s="1"/>
  <c r="N59" i="50"/>
  <c r="O59" i="50" s="1"/>
  <c r="N59" i="58"/>
  <c r="O59" i="58" s="1"/>
  <c r="K51" i="58"/>
  <c r="K51" i="50"/>
  <c r="K51" i="53"/>
  <c r="K52" i="58"/>
  <c r="K52" i="50"/>
  <c r="K52" i="53"/>
  <c r="K55" i="58"/>
  <c r="K55" i="50"/>
  <c r="K55" i="53"/>
  <c r="E56" i="53"/>
  <c r="E56" i="58"/>
  <c r="E56" i="50"/>
  <c r="E58" i="53"/>
  <c r="E58" i="50"/>
  <c r="E58" i="58"/>
  <c r="J55" i="53"/>
  <c r="J55" i="58"/>
  <c r="J55" i="50"/>
  <c r="J51" i="58"/>
  <c r="J51" i="53"/>
  <c r="J51" i="50"/>
  <c r="J58" i="58"/>
  <c r="J58" i="53"/>
  <c r="J58" i="50"/>
  <c r="D56" i="58"/>
  <c r="D56" i="50"/>
  <c r="D56" i="53"/>
  <c r="M53" i="49"/>
  <c r="D51" i="53"/>
  <c r="D51" i="58"/>
  <c r="D51" i="50"/>
  <c r="G53" i="50"/>
  <c r="G53" i="58"/>
  <c r="G53" i="53"/>
  <c r="G52" i="58"/>
  <c r="G52" i="50"/>
  <c r="G52" i="53"/>
  <c r="G56" i="58"/>
  <c r="G56" i="50"/>
  <c r="G56" i="53"/>
  <c r="Q7" i="49"/>
  <c r="M60" i="49"/>
  <c r="C58" i="50"/>
  <c r="C58" i="58"/>
  <c r="C58" i="53"/>
  <c r="C59" i="58"/>
  <c r="C59" i="50"/>
  <c r="C59" i="53"/>
  <c r="H52" i="58"/>
  <c r="H52" i="50"/>
  <c r="H52" i="53"/>
  <c r="H51" i="53"/>
  <c r="H51" i="50"/>
  <c r="H51" i="58"/>
  <c r="H56" i="58"/>
  <c r="H56" i="50"/>
  <c r="H56" i="53"/>
  <c r="I52" i="53"/>
  <c r="I52" i="50"/>
  <c r="I52" i="58"/>
  <c r="I55" i="53"/>
  <c r="I55" i="58"/>
  <c r="I55" i="50"/>
  <c r="N53" i="53"/>
  <c r="O53" i="53" s="1"/>
  <c r="N53" i="50"/>
  <c r="O53" i="50" s="1"/>
  <c r="N53" i="58"/>
  <c r="O53" i="58" s="1"/>
  <c r="P53" i="49"/>
  <c r="N51" i="53"/>
  <c r="O51" i="53" s="1"/>
  <c r="N51" i="50"/>
  <c r="O51" i="50" s="1"/>
  <c r="N51" i="58"/>
  <c r="O51" i="58" s="1"/>
  <c r="N56" i="53"/>
  <c r="O56" i="53" s="1"/>
  <c r="N56" i="58"/>
  <c r="O56" i="58" s="1"/>
  <c r="N56" i="50"/>
  <c r="O56" i="50" s="1"/>
  <c r="K60" i="58"/>
  <c r="K60" i="50"/>
  <c r="K60" i="53"/>
  <c r="K58" i="50"/>
  <c r="K58" i="58"/>
  <c r="K58" i="53"/>
  <c r="K56" i="58"/>
  <c r="K56" i="50"/>
  <c r="K56" i="53"/>
  <c r="E51" i="53"/>
  <c r="E51" i="50"/>
  <c r="E51" i="58"/>
  <c r="E53" i="53"/>
  <c r="E53" i="50"/>
  <c r="E53" i="58"/>
  <c r="J56" i="53"/>
  <c r="J56" i="50"/>
  <c r="J56" i="58"/>
  <c r="J52" i="58"/>
  <c r="J52" i="50"/>
  <c r="J52" i="53"/>
  <c r="J59" i="58"/>
  <c r="J59" i="50"/>
  <c r="J59" i="53"/>
  <c r="D58" i="50"/>
  <c r="D58" i="53"/>
  <c r="D58" i="58"/>
  <c r="M57" i="49"/>
  <c r="D55" i="58"/>
  <c r="D55" i="50"/>
  <c r="D55" i="53"/>
  <c r="G59" i="58"/>
  <c r="G59" i="50"/>
  <c r="G59" i="53"/>
  <c r="G58" i="50"/>
  <c r="G58" i="58"/>
  <c r="G58" i="53"/>
  <c r="G60" i="58"/>
  <c r="G60" i="50"/>
  <c r="G60" i="53"/>
  <c r="O52" i="58"/>
  <c r="M54" i="49"/>
  <c r="Q54" i="49" s="1"/>
  <c r="C52" i="58"/>
  <c r="C52" i="50"/>
  <c r="C52" i="53"/>
  <c r="M56" i="49"/>
  <c r="C54" i="58"/>
  <c r="C54" i="53"/>
  <c r="C54" i="50"/>
  <c r="H58" i="50"/>
  <c r="H58" i="58"/>
  <c r="H58" i="53"/>
  <c r="H55" i="58"/>
  <c r="H55" i="50"/>
  <c r="H55" i="53"/>
  <c r="H60" i="50"/>
  <c r="H60" i="53"/>
  <c r="H60" i="58"/>
  <c r="I53" i="53"/>
  <c r="I53" i="50"/>
  <c r="I53" i="58"/>
  <c r="I57" i="53"/>
  <c r="I57" i="50"/>
  <c r="I57" i="58"/>
  <c r="N54" i="50"/>
  <c r="O54" i="50" s="1"/>
  <c r="N54" i="53"/>
  <c r="O54" i="53" s="1"/>
  <c r="N54" i="58"/>
  <c r="O54" i="58" s="1"/>
  <c r="P57" i="49"/>
  <c r="N55" i="53"/>
  <c r="O55" i="53" s="1"/>
  <c r="N55" i="58"/>
  <c r="O55" i="58" s="1"/>
  <c r="N55" i="50"/>
  <c r="O55" i="50" s="1"/>
  <c r="N60" i="53"/>
  <c r="O60" i="53" s="1"/>
  <c r="N60" i="58"/>
  <c r="O60" i="58" s="1"/>
  <c r="N60" i="50"/>
  <c r="O60" i="50" s="1"/>
  <c r="K59" i="58"/>
  <c r="K59" i="50"/>
  <c r="K59" i="53"/>
  <c r="K53" i="50"/>
  <c r="K53" i="58"/>
  <c r="K53" i="53"/>
  <c r="E59" i="53"/>
  <c r="E59" i="50"/>
  <c r="E59" i="58"/>
  <c r="E55" i="53"/>
  <c r="E55" i="58"/>
  <c r="E55" i="50"/>
  <c r="E54" i="50"/>
  <c r="E54" i="53"/>
  <c r="E54" i="58"/>
  <c r="J60" i="58"/>
  <c r="J60" i="50"/>
  <c r="J60" i="53"/>
  <c r="J53" i="58"/>
  <c r="J53" i="53"/>
  <c r="J53" i="50"/>
  <c r="D52" i="58"/>
  <c r="D52" i="53"/>
  <c r="D52" i="50"/>
  <c r="M55" i="49"/>
  <c r="Q55" i="49" s="1"/>
  <c r="D53" i="50"/>
  <c r="D53" i="53"/>
  <c r="D53" i="58"/>
  <c r="M59" i="49"/>
  <c r="D57" i="50"/>
  <c r="D57" i="53"/>
  <c r="D57" i="58"/>
  <c r="G57" i="50"/>
  <c r="G57" i="58"/>
  <c r="G57" i="53"/>
  <c r="G54" i="58"/>
  <c r="G54" i="53"/>
  <c r="G54" i="50"/>
  <c r="C53" i="50"/>
  <c r="C53" i="58"/>
  <c r="C53" i="53"/>
  <c r="C51" i="58"/>
  <c r="C51" i="50"/>
  <c r="C51" i="53"/>
  <c r="C55" i="58"/>
  <c r="C55" i="50"/>
  <c r="C55" i="53"/>
  <c r="H53" i="50"/>
  <c r="H53" i="53"/>
  <c r="H53" i="58"/>
  <c r="H57" i="50"/>
  <c r="H57" i="58"/>
  <c r="H57" i="53"/>
  <c r="I56" i="53"/>
  <c r="I56" i="58"/>
  <c r="I56" i="50"/>
  <c r="I54" i="50"/>
  <c r="I54" i="53"/>
  <c r="I54" i="58"/>
  <c r="I59" i="53"/>
  <c r="I59" i="58"/>
  <c r="I59" i="50"/>
  <c r="N58" i="53"/>
  <c r="O58" i="53" s="1"/>
  <c r="N58" i="50"/>
  <c r="O58" i="50" s="1"/>
  <c r="N58" i="58"/>
  <c r="O58" i="58" s="1"/>
  <c r="N57" i="53"/>
  <c r="O57" i="53" s="1"/>
  <c r="N57" i="58"/>
  <c r="O57" i="58" s="1"/>
  <c r="N57" i="50"/>
  <c r="O57" i="50" s="1"/>
  <c r="K57" i="50"/>
  <c r="K57" i="58"/>
  <c r="K57" i="53"/>
  <c r="K54" i="58"/>
  <c r="K54" i="53"/>
  <c r="K54" i="50"/>
  <c r="E57" i="53"/>
  <c r="E57" i="58"/>
  <c r="E57" i="50"/>
  <c r="E52" i="53"/>
  <c r="E52" i="50"/>
  <c r="E52" i="58"/>
  <c r="E60" i="53"/>
  <c r="E60" i="58"/>
  <c r="E60" i="50"/>
  <c r="J54" i="53"/>
  <c r="J54" i="50"/>
  <c r="J54" i="58"/>
  <c r="J57" i="58"/>
  <c r="J57" i="53"/>
  <c r="J57" i="50"/>
  <c r="D60" i="53"/>
  <c r="D60" i="58"/>
  <c r="D60" i="50"/>
  <c r="D54" i="50"/>
  <c r="D54" i="58"/>
  <c r="D54" i="53"/>
  <c r="M61" i="49"/>
  <c r="D59" i="53"/>
  <c r="D59" i="58"/>
  <c r="D59" i="50"/>
  <c r="G51" i="58"/>
  <c r="G51" i="53"/>
  <c r="G51" i="50"/>
  <c r="G55" i="58"/>
  <c r="G55" i="50"/>
  <c r="G55" i="53"/>
  <c r="P60" i="49"/>
  <c r="P56" i="49"/>
  <c r="P59" i="49"/>
  <c r="J31" i="58"/>
  <c r="G43" i="53"/>
  <c r="D43" i="58"/>
  <c r="K31" i="58"/>
  <c r="J31" i="53"/>
  <c r="G43" i="50"/>
  <c r="N25" i="49"/>
  <c r="M15" i="53"/>
  <c r="M22" i="58"/>
  <c r="H39" i="50"/>
  <c r="M15" i="58"/>
  <c r="N14" i="53"/>
  <c r="O14" i="53" s="1"/>
  <c r="N14" i="58"/>
  <c r="O14" i="58" s="1"/>
  <c r="N17" i="58"/>
  <c r="O17" i="58" s="1"/>
  <c r="N17" i="53"/>
  <c r="O24" i="49"/>
  <c r="N22" i="53" s="1"/>
  <c r="M9" i="54"/>
  <c r="N12" i="53"/>
  <c r="O12" i="53" s="1"/>
  <c r="N12" i="58"/>
  <c r="O12" i="58" s="1"/>
  <c r="M8" i="54"/>
  <c r="N18" i="53"/>
  <c r="O18" i="53" s="1"/>
  <c r="N18" i="58"/>
  <c r="O18" i="58" s="1"/>
  <c r="N9" i="58"/>
  <c r="N9" i="53"/>
  <c r="O17" i="49"/>
  <c r="N19" i="58"/>
  <c r="O19" i="58" s="1"/>
  <c r="N19" i="53"/>
  <c r="O19" i="53" s="1"/>
  <c r="P19" i="49"/>
  <c r="N13" i="58"/>
  <c r="O13" i="58" s="1"/>
  <c r="N13" i="53"/>
  <c r="O13" i="53" s="1"/>
  <c r="P14" i="49"/>
  <c r="P64" i="50"/>
  <c r="N10" i="53"/>
  <c r="O10" i="53" s="1"/>
  <c r="N10" i="58"/>
  <c r="O10" i="58" s="1"/>
  <c r="N20" i="53"/>
  <c r="O20" i="53" s="1"/>
  <c r="N20" i="58"/>
  <c r="O20" i="58" s="1"/>
  <c r="N11" i="58"/>
  <c r="O11" i="58" s="1"/>
  <c r="N11" i="53"/>
  <c r="O11" i="53" s="1"/>
  <c r="N21" i="58"/>
  <c r="O21" i="58" s="1"/>
  <c r="N21" i="53"/>
  <c r="O21" i="53" s="1"/>
  <c r="P15" i="49"/>
  <c r="M22" i="53"/>
  <c r="N35" i="58"/>
  <c r="I31" i="58"/>
  <c r="I31" i="50"/>
  <c r="E35" i="58"/>
  <c r="H39" i="58"/>
  <c r="G39" i="53"/>
  <c r="M43" i="50"/>
  <c r="M50" i="58"/>
  <c r="E35" i="50"/>
  <c r="C43" i="58"/>
  <c r="N35" i="53"/>
  <c r="C43" i="50"/>
  <c r="M50" i="53"/>
  <c r="D43" i="53"/>
  <c r="G39" i="50"/>
  <c r="K31" i="50"/>
  <c r="M43" i="53"/>
  <c r="N31" i="53"/>
  <c r="N31" i="58"/>
  <c r="N31" i="50"/>
  <c r="J39" i="53"/>
  <c r="J39" i="50"/>
  <c r="J39" i="58"/>
  <c r="H31" i="50"/>
  <c r="H31" i="53"/>
  <c r="H31" i="58"/>
  <c r="F31" i="53"/>
  <c r="F31" i="58"/>
  <c r="F31" i="50"/>
  <c r="K39" i="58"/>
  <c r="K39" i="53"/>
  <c r="K39" i="50"/>
  <c r="E39" i="58"/>
  <c r="E39" i="50"/>
  <c r="E39" i="53"/>
  <c r="D39" i="50"/>
  <c r="D39" i="53"/>
  <c r="D39" i="58"/>
  <c r="H35" i="58"/>
  <c r="H35" i="50"/>
  <c r="H35" i="53"/>
  <c r="I43" i="50"/>
  <c r="I43" i="58"/>
  <c r="I43" i="53"/>
  <c r="M39" i="50"/>
  <c r="M39" i="53"/>
  <c r="M39" i="58"/>
  <c r="P41" i="49"/>
  <c r="N39" i="58"/>
  <c r="N39" i="50"/>
  <c r="N39" i="53"/>
  <c r="F35" i="58"/>
  <c r="F35" i="53"/>
  <c r="F35" i="50"/>
  <c r="N43" i="50"/>
  <c r="N43" i="58"/>
  <c r="O43" i="58" s="1"/>
  <c r="N43" i="53"/>
  <c r="J35" i="58"/>
  <c r="J35" i="53"/>
  <c r="J35" i="50"/>
  <c r="H43" i="58"/>
  <c r="H43" i="53"/>
  <c r="H43" i="50"/>
  <c r="K43" i="50"/>
  <c r="K43" i="53"/>
  <c r="K43" i="58"/>
  <c r="D31" i="50"/>
  <c r="D31" i="58"/>
  <c r="D31" i="53"/>
  <c r="C35" i="50"/>
  <c r="C35" i="53"/>
  <c r="C35" i="58"/>
  <c r="M37" i="49"/>
  <c r="P33" i="49"/>
  <c r="M31" i="50"/>
  <c r="M31" i="58"/>
  <c r="M31" i="53"/>
  <c r="F43" i="53"/>
  <c r="F43" i="58"/>
  <c r="F43" i="50"/>
  <c r="I35" i="53"/>
  <c r="I35" i="50"/>
  <c r="I35" i="58"/>
  <c r="M35" i="58"/>
  <c r="M35" i="50"/>
  <c r="O35" i="50" s="1"/>
  <c r="M35" i="53"/>
  <c r="P37" i="49"/>
  <c r="G31" i="50"/>
  <c r="G31" i="53"/>
  <c r="G31" i="58"/>
  <c r="J43" i="53"/>
  <c r="J43" i="58"/>
  <c r="J43" i="50"/>
  <c r="G35" i="50"/>
  <c r="G35" i="53"/>
  <c r="G35" i="58"/>
  <c r="K35" i="50"/>
  <c r="K35" i="53"/>
  <c r="K35" i="58"/>
  <c r="E43" i="50"/>
  <c r="E43" i="58"/>
  <c r="E43" i="53"/>
  <c r="E31" i="53"/>
  <c r="E31" i="58"/>
  <c r="E31" i="50"/>
  <c r="F39" i="53"/>
  <c r="F39" i="50"/>
  <c r="F39" i="58"/>
  <c r="D35" i="58"/>
  <c r="D35" i="50"/>
  <c r="D35" i="53"/>
  <c r="C31" i="50"/>
  <c r="C31" i="53"/>
  <c r="C31" i="58"/>
  <c r="M33" i="49"/>
  <c r="I39" i="58"/>
  <c r="I39" i="50"/>
  <c r="I39" i="53"/>
  <c r="C39" i="58"/>
  <c r="C39" i="53"/>
  <c r="M41" i="49"/>
  <c r="C39" i="50"/>
  <c r="P45" i="49"/>
  <c r="M45" i="49"/>
  <c r="O30" i="58"/>
  <c r="D10" i="58"/>
  <c r="D10" i="53"/>
  <c r="I46" i="53"/>
  <c r="I46" i="58"/>
  <c r="I46" i="50"/>
  <c r="H44" i="58"/>
  <c r="H44" i="53"/>
  <c r="H44" i="50"/>
  <c r="K34" i="53"/>
  <c r="K34" i="50"/>
  <c r="K34" i="58"/>
  <c r="C33" i="58"/>
  <c r="C33" i="50"/>
  <c r="C33" i="53"/>
  <c r="K20" i="58"/>
  <c r="K20" i="53"/>
  <c r="J17" i="53"/>
  <c r="J17" i="58"/>
  <c r="E21" i="53"/>
  <c r="E21" i="58"/>
  <c r="J13" i="58"/>
  <c r="J13" i="53"/>
  <c r="E40" i="53"/>
  <c r="E40" i="58"/>
  <c r="E40" i="50"/>
  <c r="F47" i="53"/>
  <c r="F47" i="58"/>
  <c r="F47" i="50"/>
  <c r="J49" i="53"/>
  <c r="J49" i="58"/>
  <c r="J49" i="50"/>
  <c r="C10" i="58"/>
  <c r="C10" i="53"/>
  <c r="K12" i="58"/>
  <c r="K12" i="53"/>
  <c r="F32" i="53"/>
  <c r="F32" i="50"/>
  <c r="G64" i="49"/>
  <c r="F32" i="58"/>
  <c r="M38" i="58"/>
  <c r="M38" i="53"/>
  <c r="M38" i="50"/>
  <c r="H34" i="53"/>
  <c r="H34" i="58"/>
  <c r="H34" i="50"/>
  <c r="G49" i="53"/>
  <c r="G49" i="58"/>
  <c r="G49" i="50"/>
  <c r="I36" i="53"/>
  <c r="I36" i="50"/>
  <c r="I36" i="58"/>
  <c r="E46" i="53"/>
  <c r="E46" i="58"/>
  <c r="E46" i="50"/>
  <c r="F11" i="53"/>
  <c r="F11" i="58"/>
  <c r="M46" i="53"/>
  <c r="M46" i="50"/>
  <c r="M46" i="58"/>
  <c r="J32" i="53"/>
  <c r="J32" i="58"/>
  <c r="K64" i="49"/>
  <c r="J32" i="50"/>
  <c r="I21" i="58"/>
  <c r="I21" i="53"/>
  <c r="K36" i="50"/>
  <c r="K36" i="53"/>
  <c r="K36" i="58"/>
  <c r="D37" i="53"/>
  <c r="D37" i="58"/>
  <c r="D37" i="50"/>
  <c r="F45" i="53"/>
  <c r="F45" i="58"/>
  <c r="F45" i="50"/>
  <c r="E47" i="58"/>
  <c r="E47" i="53"/>
  <c r="E47" i="50"/>
  <c r="J48" i="53"/>
  <c r="J48" i="50"/>
  <c r="J48" i="58"/>
  <c r="J21" i="58"/>
  <c r="J21" i="53"/>
  <c r="H38" i="58"/>
  <c r="H38" i="53"/>
  <c r="H38" i="50"/>
  <c r="M34" i="53"/>
  <c r="M34" i="58"/>
  <c r="M34" i="50"/>
  <c r="F48" i="53"/>
  <c r="F48" i="58"/>
  <c r="F48" i="50"/>
  <c r="N36" i="53"/>
  <c r="N36" i="50"/>
  <c r="N36" i="58"/>
  <c r="H21" i="58"/>
  <c r="H21" i="53"/>
  <c r="J36" i="58"/>
  <c r="J36" i="50"/>
  <c r="J36" i="53"/>
  <c r="D34" i="53"/>
  <c r="D34" i="58"/>
  <c r="D34" i="50"/>
  <c r="C49" i="58"/>
  <c r="C49" i="53"/>
  <c r="C49" i="50"/>
  <c r="E50" i="53"/>
  <c r="E50" i="58"/>
  <c r="E50" i="50"/>
  <c r="H45" i="53"/>
  <c r="H45" i="58"/>
  <c r="H45" i="50"/>
  <c r="F49" i="53"/>
  <c r="F49" i="58"/>
  <c r="F49" i="50"/>
  <c r="N33" i="53"/>
  <c r="N33" i="58"/>
  <c r="N33" i="50"/>
  <c r="C19" i="58"/>
  <c r="C19" i="53"/>
  <c r="M47" i="58"/>
  <c r="M47" i="53"/>
  <c r="M47" i="50"/>
  <c r="G20" i="53"/>
  <c r="G20" i="58"/>
  <c r="N40" i="53"/>
  <c r="N40" i="58"/>
  <c r="N40" i="50"/>
  <c r="J18" i="58"/>
  <c r="J18" i="53"/>
  <c r="C44" i="53"/>
  <c r="C44" i="58"/>
  <c r="C44" i="50"/>
  <c r="I49" i="53"/>
  <c r="I49" i="50"/>
  <c r="I49" i="58"/>
  <c r="J9" i="58"/>
  <c r="J9" i="53"/>
  <c r="G45" i="58"/>
  <c r="G45" i="53"/>
  <c r="G45" i="50"/>
  <c r="K18" i="58"/>
  <c r="K18" i="53"/>
  <c r="E36" i="53"/>
  <c r="E36" i="58"/>
  <c r="E36" i="50"/>
  <c r="I41" i="53"/>
  <c r="I41" i="58"/>
  <c r="I41" i="50"/>
  <c r="D50" i="53"/>
  <c r="D50" i="58"/>
  <c r="D50" i="50"/>
  <c r="F20" i="53"/>
  <c r="F20" i="58"/>
  <c r="J10" i="58"/>
  <c r="J10" i="53"/>
  <c r="N42" i="53"/>
  <c r="N42" i="50"/>
  <c r="N42" i="58"/>
  <c r="F14" i="58"/>
  <c r="F14" i="53"/>
  <c r="I48" i="53"/>
  <c r="I48" i="58"/>
  <c r="I48" i="50"/>
  <c r="H42" i="53"/>
  <c r="H42" i="50"/>
  <c r="H42" i="58"/>
  <c r="C11" i="58"/>
  <c r="C11" i="53"/>
  <c r="K38" i="53"/>
  <c r="K38" i="58"/>
  <c r="K38" i="50"/>
  <c r="E41" i="53"/>
  <c r="E41" i="50"/>
  <c r="E41" i="58"/>
  <c r="N38" i="53"/>
  <c r="N38" i="58"/>
  <c r="O38" i="58" s="1"/>
  <c r="N38" i="50"/>
  <c r="C50" i="58"/>
  <c r="C50" i="53"/>
  <c r="C50" i="50"/>
  <c r="D19" i="58"/>
  <c r="D19" i="53"/>
  <c r="E12" i="53"/>
  <c r="E12" i="58"/>
  <c r="J13" i="54"/>
  <c r="G42" i="58"/>
  <c r="G42" i="53"/>
  <c r="G42" i="50"/>
  <c r="E11" i="58"/>
  <c r="E11" i="53"/>
  <c r="N47" i="53"/>
  <c r="N47" i="58"/>
  <c r="N47" i="50"/>
  <c r="D41" i="53"/>
  <c r="D41" i="58"/>
  <c r="D41" i="50"/>
  <c r="F19" i="58"/>
  <c r="F19" i="53"/>
  <c r="D36" i="53"/>
  <c r="D36" i="50"/>
  <c r="D36" i="58"/>
  <c r="I18" i="53"/>
  <c r="I18" i="58"/>
  <c r="N41" i="58"/>
  <c r="N41" i="53"/>
  <c r="N41" i="50"/>
  <c r="E34" i="53"/>
  <c r="E34" i="58"/>
  <c r="E34" i="50"/>
  <c r="E10" i="58"/>
  <c r="E10" i="53"/>
  <c r="E19" i="58"/>
  <c r="E19" i="53"/>
  <c r="K10" i="58"/>
  <c r="K10" i="53"/>
  <c r="C46" i="53"/>
  <c r="C46" i="58"/>
  <c r="C46" i="50"/>
  <c r="F12" i="58"/>
  <c r="F12" i="53"/>
  <c r="C47" i="53"/>
  <c r="C47" i="58"/>
  <c r="C47" i="50"/>
  <c r="H33" i="53"/>
  <c r="H33" i="50"/>
  <c r="H33" i="58"/>
  <c r="I34" i="58"/>
  <c r="I34" i="53"/>
  <c r="I34" i="50"/>
  <c r="E61" i="53"/>
  <c r="E61" i="58"/>
  <c r="E61" i="50"/>
  <c r="J40" i="58"/>
  <c r="J40" i="50"/>
  <c r="J40" i="53"/>
  <c r="I20" i="58"/>
  <c r="I20" i="53"/>
  <c r="N45" i="53"/>
  <c r="N45" i="50"/>
  <c r="N45" i="58"/>
  <c r="G13" i="58"/>
  <c r="G13" i="53"/>
  <c r="C21" i="58"/>
  <c r="C21" i="53"/>
  <c r="G40" i="53"/>
  <c r="G40" i="58"/>
  <c r="G40" i="50"/>
  <c r="G44" i="53"/>
  <c r="G44" i="58"/>
  <c r="G44" i="50"/>
  <c r="M33" i="53"/>
  <c r="M33" i="58"/>
  <c r="M33" i="50"/>
  <c r="F33" i="53"/>
  <c r="F33" i="58"/>
  <c r="F33" i="50"/>
  <c r="C37" i="53"/>
  <c r="C37" i="50"/>
  <c r="C37" i="58"/>
  <c r="M45" i="53"/>
  <c r="M45" i="58"/>
  <c r="M45" i="50"/>
  <c r="F46" i="58"/>
  <c r="F46" i="53"/>
  <c r="F46" i="50"/>
  <c r="K44" i="53"/>
  <c r="K44" i="58"/>
  <c r="K44" i="50"/>
  <c r="C17" i="58"/>
  <c r="C17" i="53"/>
  <c r="J12" i="58"/>
  <c r="J12" i="53"/>
  <c r="E45" i="53"/>
  <c r="E45" i="50"/>
  <c r="E45" i="58"/>
  <c r="C13" i="58"/>
  <c r="C13" i="53"/>
  <c r="D21" i="58"/>
  <c r="D21" i="53"/>
  <c r="M32" i="53"/>
  <c r="M32" i="58"/>
  <c r="N64" i="49"/>
  <c r="M32" i="50"/>
  <c r="G41" i="53"/>
  <c r="G41" i="58"/>
  <c r="G41" i="50"/>
  <c r="D33" i="53"/>
  <c r="D33" i="50"/>
  <c r="D33" i="58"/>
  <c r="H9" i="53"/>
  <c r="H9" i="58"/>
  <c r="F36" i="53"/>
  <c r="F36" i="58"/>
  <c r="F36" i="50"/>
  <c r="K61" i="53"/>
  <c r="K61" i="58"/>
  <c r="K61" i="50"/>
  <c r="J41" i="53"/>
  <c r="J41" i="50"/>
  <c r="J41" i="58"/>
  <c r="E44" i="53"/>
  <c r="E44" i="58"/>
  <c r="E44" i="50"/>
  <c r="N32" i="53"/>
  <c r="N32" i="58"/>
  <c r="O64" i="49"/>
  <c r="N32" i="50"/>
  <c r="H49" i="53"/>
  <c r="H49" i="58"/>
  <c r="H49" i="50"/>
  <c r="F9" i="58"/>
  <c r="F9" i="53"/>
  <c r="D13" i="53"/>
  <c r="D13" i="58"/>
  <c r="I19" i="58"/>
  <c r="I19" i="53"/>
  <c r="I42" i="53"/>
  <c r="I42" i="50"/>
  <c r="I42" i="58"/>
  <c r="H18" i="53"/>
  <c r="H18" i="58"/>
  <c r="J37" i="53"/>
  <c r="J37" i="58"/>
  <c r="J37" i="50"/>
  <c r="G37" i="53"/>
  <c r="G37" i="50"/>
  <c r="G37" i="58"/>
  <c r="J42" i="53"/>
  <c r="J42" i="58"/>
  <c r="J42" i="50"/>
  <c r="H40" i="53"/>
  <c r="H40" i="58"/>
  <c r="H40" i="50"/>
  <c r="J11" i="58"/>
  <c r="J11" i="53"/>
  <c r="G34" i="53"/>
  <c r="G34" i="58"/>
  <c r="G34" i="50"/>
  <c r="C42" i="53"/>
  <c r="C42" i="58"/>
  <c r="C42" i="50"/>
  <c r="E9" i="58"/>
  <c r="E9" i="53"/>
  <c r="H37" i="53"/>
  <c r="H37" i="58"/>
  <c r="H37" i="50"/>
  <c r="I12" i="58"/>
  <c r="I12" i="53"/>
  <c r="K50" i="58"/>
  <c r="K50" i="53"/>
  <c r="K50" i="50"/>
  <c r="J33" i="58"/>
  <c r="J33" i="53"/>
  <c r="J33" i="50"/>
  <c r="E18" i="58"/>
  <c r="E18" i="53"/>
  <c r="G21" i="58"/>
  <c r="G21" i="53"/>
  <c r="D38" i="53"/>
  <c r="D38" i="58"/>
  <c r="D38" i="50"/>
  <c r="K42" i="53"/>
  <c r="K42" i="58"/>
  <c r="K42" i="50"/>
  <c r="C20" i="58"/>
  <c r="C20" i="53"/>
  <c r="E32" i="53"/>
  <c r="E32" i="58"/>
  <c r="E32" i="50"/>
  <c r="F64" i="49"/>
  <c r="I61" i="58"/>
  <c r="I61" i="50"/>
  <c r="I61" i="53"/>
  <c r="H47" i="53"/>
  <c r="H47" i="58"/>
  <c r="H47" i="50"/>
  <c r="G50" i="53"/>
  <c r="G50" i="58"/>
  <c r="G50" i="50"/>
  <c r="I13" i="58"/>
  <c r="I13" i="53"/>
  <c r="G19" i="53"/>
  <c r="G19" i="58"/>
  <c r="C61" i="53"/>
  <c r="C61" i="58"/>
  <c r="C61" i="50"/>
  <c r="I33" i="53"/>
  <c r="I33" i="58"/>
  <c r="I33" i="50"/>
  <c r="G14" i="58"/>
  <c r="G14" i="53"/>
  <c r="G46" i="53"/>
  <c r="G46" i="50"/>
  <c r="G46" i="58"/>
  <c r="I9" i="58"/>
  <c r="I9" i="53"/>
  <c r="M36" i="53"/>
  <c r="M36" i="58"/>
  <c r="O36" i="58" s="1"/>
  <c r="M36" i="50"/>
  <c r="J34" i="53"/>
  <c r="J34" i="50"/>
  <c r="J34" i="58"/>
  <c r="H20" i="58"/>
  <c r="H20" i="53"/>
  <c r="I47" i="53"/>
  <c r="I47" i="58"/>
  <c r="I47" i="50"/>
  <c r="H14" i="58"/>
  <c r="H14" i="53"/>
  <c r="E42" i="53"/>
  <c r="E42" i="58"/>
  <c r="E42" i="50"/>
  <c r="N44" i="53"/>
  <c r="N44" i="58"/>
  <c r="N44" i="50"/>
  <c r="G33" i="53"/>
  <c r="G33" i="50"/>
  <c r="G33" i="58"/>
  <c r="E14" i="58"/>
  <c r="E14" i="53"/>
  <c r="C36" i="53"/>
  <c r="C36" i="58"/>
  <c r="C36" i="50"/>
  <c r="E49" i="53"/>
  <c r="E49" i="58"/>
  <c r="E49" i="50"/>
  <c r="D11" i="58"/>
  <c r="D11" i="53"/>
  <c r="N46" i="58"/>
  <c r="N46" i="53"/>
  <c r="N46" i="50"/>
  <c r="K48" i="53"/>
  <c r="K48" i="58"/>
  <c r="K48" i="50"/>
  <c r="I10" i="58"/>
  <c r="I10" i="53"/>
  <c r="M37" i="53"/>
  <c r="M37" i="50"/>
  <c r="M37" i="58"/>
  <c r="D47" i="53"/>
  <c r="D47" i="58"/>
  <c r="D47" i="50"/>
  <c r="M44" i="53"/>
  <c r="M44" i="58"/>
  <c r="M44" i="50"/>
  <c r="D48" i="58"/>
  <c r="D48" i="50"/>
  <c r="D48" i="53"/>
  <c r="G9" i="58"/>
  <c r="G9" i="53"/>
  <c r="K9" i="58"/>
  <c r="K9" i="53"/>
  <c r="I37" i="58"/>
  <c r="I37" i="53"/>
  <c r="I37" i="50"/>
  <c r="G48" i="53"/>
  <c r="G48" i="58"/>
  <c r="G48" i="50"/>
  <c r="C14" i="53"/>
  <c r="C14" i="58"/>
  <c r="G12" i="58"/>
  <c r="G12" i="53"/>
  <c r="N48" i="53"/>
  <c r="N48" i="58"/>
  <c r="N48" i="50"/>
  <c r="F50" i="53"/>
  <c r="F50" i="58"/>
  <c r="F50" i="50"/>
  <c r="J45" i="53"/>
  <c r="J45" i="58"/>
  <c r="J45" i="50"/>
  <c r="C9" i="58"/>
  <c r="C9" i="53"/>
  <c r="K41" i="53"/>
  <c r="K41" i="58"/>
  <c r="K41" i="50"/>
  <c r="N49" i="53"/>
  <c r="N49" i="58"/>
  <c r="N49" i="50"/>
  <c r="H13" i="58"/>
  <c r="H13" i="53"/>
  <c r="D42" i="53"/>
  <c r="D42" i="58"/>
  <c r="D42" i="50"/>
  <c r="G17" i="58"/>
  <c r="G17" i="53"/>
  <c r="J14" i="58"/>
  <c r="J14" i="53"/>
  <c r="M41" i="53"/>
  <c r="M41" i="58"/>
  <c r="M41" i="50"/>
  <c r="F38" i="53"/>
  <c r="F38" i="58"/>
  <c r="F38" i="50"/>
  <c r="K17" i="58"/>
  <c r="K17" i="53"/>
  <c r="D9" i="58"/>
  <c r="D9" i="53"/>
  <c r="E20" i="58"/>
  <c r="E20" i="53"/>
  <c r="F10" i="53"/>
  <c r="F10" i="58"/>
  <c r="K33" i="53"/>
  <c r="K33" i="58"/>
  <c r="K33" i="50"/>
  <c r="F40" i="53"/>
  <c r="F40" i="50"/>
  <c r="F40" i="58"/>
  <c r="J44" i="53"/>
  <c r="J44" i="58"/>
  <c r="J44" i="50"/>
  <c r="M40" i="53"/>
  <c r="M40" i="58"/>
  <c r="M40" i="50"/>
  <c r="F21" i="53"/>
  <c r="F21" i="58"/>
  <c r="E13" i="58"/>
  <c r="E13" i="53"/>
  <c r="K14" i="53"/>
  <c r="K14" i="58"/>
  <c r="C41" i="53"/>
  <c r="C41" i="58"/>
  <c r="C41" i="50"/>
  <c r="G47" i="53"/>
  <c r="G47" i="50"/>
  <c r="G47" i="58"/>
  <c r="D49" i="58"/>
  <c r="D49" i="53"/>
  <c r="D49" i="50"/>
  <c r="D14" i="58"/>
  <c r="D14" i="53"/>
  <c r="K40" i="53"/>
  <c r="K40" i="50"/>
  <c r="K40" i="58"/>
  <c r="J50" i="58"/>
  <c r="J50" i="53"/>
  <c r="J50" i="50"/>
  <c r="N50" i="58"/>
  <c r="N50" i="53"/>
  <c r="N50" i="50"/>
  <c r="I40" i="58"/>
  <c r="I40" i="50"/>
  <c r="I40" i="53"/>
  <c r="D32" i="53"/>
  <c r="D32" i="58"/>
  <c r="D32" i="50"/>
  <c r="E64" i="49"/>
  <c r="H12" i="58"/>
  <c r="H12" i="53"/>
  <c r="K21" i="58"/>
  <c r="K21" i="53"/>
  <c r="E17" i="58"/>
  <c r="E17" i="53"/>
  <c r="D61" i="53"/>
  <c r="D61" i="58"/>
  <c r="D61" i="50"/>
  <c r="C38" i="53"/>
  <c r="C38" i="58"/>
  <c r="C38" i="50"/>
  <c r="C48" i="53"/>
  <c r="C48" i="58"/>
  <c r="C48" i="50"/>
  <c r="H50" i="53"/>
  <c r="H50" i="50"/>
  <c r="H50" i="58"/>
  <c r="N37" i="53"/>
  <c r="N37" i="58"/>
  <c r="N37" i="50"/>
  <c r="D46" i="53"/>
  <c r="D46" i="58"/>
  <c r="D46" i="50"/>
  <c r="C18" i="58"/>
  <c r="C18" i="53"/>
  <c r="D44" i="53"/>
  <c r="D44" i="58"/>
  <c r="D44" i="50"/>
  <c r="I44" i="58"/>
  <c r="I44" i="50"/>
  <c r="I44" i="53"/>
  <c r="F13" i="58"/>
  <c r="F13" i="53"/>
  <c r="G32" i="53"/>
  <c r="G32" i="58"/>
  <c r="G32" i="50"/>
  <c r="H64" i="49"/>
  <c r="K11" i="58"/>
  <c r="K11" i="53"/>
  <c r="J20" i="58"/>
  <c r="J20" i="53"/>
  <c r="H46" i="53"/>
  <c r="H46" i="58"/>
  <c r="H46" i="50"/>
  <c r="K32" i="58"/>
  <c r="K32" i="50"/>
  <c r="K32" i="53"/>
  <c r="L64" i="49"/>
  <c r="D40" i="53"/>
  <c r="D40" i="50"/>
  <c r="D40" i="58"/>
  <c r="F17" i="58"/>
  <c r="F17" i="53"/>
  <c r="F42" i="53"/>
  <c r="F42" i="58"/>
  <c r="F42" i="50"/>
  <c r="G13" i="54"/>
  <c r="I32" i="53"/>
  <c r="I32" i="58"/>
  <c r="I32" i="50"/>
  <c r="J64" i="49"/>
  <c r="I13" i="54"/>
  <c r="H17" i="58"/>
  <c r="H17" i="53"/>
  <c r="J61" i="58"/>
  <c r="J61" i="50"/>
  <c r="J61" i="53"/>
  <c r="F44" i="53"/>
  <c r="F44" i="58"/>
  <c r="F44" i="50"/>
  <c r="G11" i="58"/>
  <c r="G11" i="53"/>
  <c r="G61" i="53"/>
  <c r="G61" i="58"/>
  <c r="G61" i="50"/>
  <c r="H36" i="53"/>
  <c r="H36" i="58"/>
  <c r="H36" i="50"/>
  <c r="H61" i="53"/>
  <c r="H61" i="50"/>
  <c r="H61" i="58"/>
  <c r="H48" i="53"/>
  <c r="H48" i="58"/>
  <c r="H48" i="50"/>
  <c r="F34" i="53"/>
  <c r="F34" i="58"/>
  <c r="F34" i="50"/>
  <c r="I45" i="53"/>
  <c r="I45" i="50"/>
  <c r="I45" i="58"/>
  <c r="I38" i="53"/>
  <c r="I38" i="58"/>
  <c r="I38" i="50"/>
  <c r="C40" i="53"/>
  <c r="C40" i="58"/>
  <c r="C40" i="50"/>
  <c r="E38" i="53"/>
  <c r="E38" i="50"/>
  <c r="E38" i="58"/>
  <c r="H41" i="58"/>
  <c r="H41" i="53"/>
  <c r="H41" i="50"/>
  <c r="F18" i="58"/>
  <c r="F18" i="53"/>
  <c r="K47" i="53"/>
  <c r="K47" i="58"/>
  <c r="K47" i="50"/>
  <c r="M61" i="58"/>
  <c r="M61" i="53"/>
  <c r="M61" i="50"/>
  <c r="H32" i="53"/>
  <c r="H32" i="50"/>
  <c r="I64" i="49"/>
  <c r="H32" i="58"/>
  <c r="J46" i="53"/>
  <c r="J46" i="58"/>
  <c r="J46" i="50"/>
  <c r="E48" i="58"/>
  <c r="E48" i="50"/>
  <c r="E48" i="53"/>
  <c r="I14" i="58"/>
  <c r="I14" i="53"/>
  <c r="G10" i="53"/>
  <c r="G10" i="58"/>
  <c r="K49" i="58"/>
  <c r="K49" i="53"/>
  <c r="K49" i="50"/>
  <c r="J19" i="58"/>
  <c r="J19" i="53"/>
  <c r="D17" i="58"/>
  <c r="D17" i="53"/>
  <c r="M49" i="53"/>
  <c r="M49" i="58"/>
  <c r="M49" i="50"/>
  <c r="E37" i="53"/>
  <c r="E37" i="58"/>
  <c r="E37" i="50"/>
  <c r="F41" i="53"/>
  <c r="F41" i="50"/>
  <c r="F41" i="58"/>
  <c r="K13" i="53"/>
  <c r="K13" i="58"/>
  <c r="J38" i="53"/>
  <c r="J38" i="58"/>
  <c r="J38" i="50"/>
  <c r="I17" i="53"/>
  <c r="I17" i="58"/>
  <c r="C32" i="58"/>
  <c r="C32" i="53"/>
  <c r="C32" i="50"/>
  <c r="D64" i="49"/>
  <c r="G38" i="53"/>
  <c r="G38" i="58"/>
  <c r="G38" i="50"/>
  <c r="K19" i="58"/>
  <c r="K19" i="53"/>
  <c r="C45" i="53"/>
  <c r="C45" i="58"/>
  <c r="C45" i="50"/>
  <c r="F61" i="53"/>
  <c r="F61" i="58"/>
  <c r="F61" i="50"/>
  <c r="G18" i="58"/>
  <c r="G18" i="53"/>
  <c r="M48" i="53"/>
  <c r="M48" i="58"/>
  <c r="M48" i="50"/>
  <c r="N34" i="58"/>
  <c r="N34" i="53"/>
  <c r="N34" i="50"/>
  <c r="C12" i="58"/>
  <c r="C12" i="53"/>
  <c r="F37" i="53"/>
  <c r="F37" i="58"/>
  <c r="F37" i="50"/>
  <c r="G36" i="53"/>
  <c r="G36" i="58"/>
  <c r="G36" i="50"/>
  <c r="I50" i="53"/>
  <c r="I50" i="50"/>
  <c r="I50" i="58"/>
  <c r="M42" i="53"/>
  <c r="M42" i="58"/>
  <c r="M42" i="50"/>
  <c r="D45" i="53"/>
  <c r="D45" i="50"/>
  <c r="D45" i="58"/>
  <c r="H11" i="58"/>
  <c r="H11" i="53"/>
  <c r="H10" i="58"/>
  <c r="H10" i="53"/>
  <c r="D20" i="58"/>
  <c r="D20" i="53"/>
  <c r="K46" i="53"/>
  <c r="K46" i="58"/>
  <c r="K46" i="50"/>
  <c r="D12" i="53"/>
  <c r="D12" i="58"/>
  <c r="K45" i="53"/>
  <c r="K45" i="58"/>
  <c r="K45" i="50"/>
  <c r="C34" i="53"/>
  <c r="C34" i="50"/>
  <c r="C34" i="58"/>
  <c r="H19" i="53"/>
  <c r="H19" i="58"/>
  <c r="N61" i="53"/>
  <c r="N61" i="58"/>
  <c r="N61" i="50"/>
  <c r="I11" i="58"/>
  <c r="I11" i="53"/>
  <c r="K37" i="53"/>
  <c r="K37" i="50"/>
  <c r="K37" i="58"/>
  <c r="D18" i="58"/>
  <c r="D18" i="53"/>
  <c r="E33" i="53"/>
  <c r="E33" i="58"/>
  <c r="E33" i="50"/>
  <c r="J47" i="53"/>
  <c r="J47" i="58"/>
  <c r="J47" i="50"/>
  <c r="H22" i="53"/>
  <c r="I22" i="53"/>
  <c r="C22" i="53"/>
  <c r="I17" i="49"/>
  <c r="G17" i="49"/>
  <c r="F17" i="49"/>
  <c r="J17" i="49"/>
  <c r="D22" i="53"/>
  <c r="J22" i="53"/>
  <c r="H17" i="49"/>
  <c r="L17" i="49"/>
  <c r="D17" i="49"/>
  <c r="G22" i="53"/>
  <c r="K22" i="53"/>
  <c r="E17" i="49"/>
  <c r="K17" i="49"/>
  <c r="E22" i="53"/>
  <c r="F22" i="53"/>
  <c r="O30" i="53"/>
  <c r="O13" i="54"/>
  <c r="L30" i="58"/>
  <c r="L30" i="50"/>
  <c r="O30" i="50"/>
  <c r="M16" i="49"/>
  <c r="Q16" i="49" s="1"/>
  <c r="P30" i="48"/>
  <c r="P62" i="48" s="1"/>
  <c r="M23" i="49"/>
  <c r="Q23" i="49" s="1"/>
  <c r="M14" i="49"/>
  <c r="M15" i="49"/>
  <c r="Q15" i="49" s="1"/>
  <c r="M20" i="49"/>
  <c r="Q20" i="49" s="1"/>
  <c r="M11" i="49"/>
  <c r="Q11" i="49" s="1"/>
  <c r="M22" i="49"/>
  <c r="Q22" i="49" s="1"/>
  <c r="M19" i="49"/>
  <c r="M21" i="49"/>
  <c r="Q21" i="49" s="1"/>
  <c r="L30" i="53"/>
  <c r="M13" i="49"/>
  <c r="Q13" i="49" s="1"/>
  <c r="M12" i="49"/>
  <c r="Q12" i="49" s="1"/>
  <c r="P44" i="49"/>
  <c r="P36" i="49"/>
  <c r="P43" i="49"/>
  <c r="P48" i="49"/>
  <c r="M47" i="49"/>
  <c r="M35" i="49"/>
  <c r="P42" i="49"/>
  <c r="P39" i="49"/>
  <c r="P49" i="49"/>
  <c r="P52" i="49"/>
  <c r="M36" i="49"/>
  <c r="M43" i="49"/>
  <c r="P63" i="49"/>
  <c r="P38" i="49"/>
  <c r="M63" i="49"/>
  <c r="M51" i="49"/>
  <c r="P34" i="49"/>
  <c r="M39" i="49"/>
  <c r="M38" i="49"/>
  <c r="M50" i="49"/>
  <c r="M49" i="49"/>
  <c r="M52" i="49"/>
  <c r="P40" i="49"/>
  <c r="M40" i="49"/>
  <c r="P50" i="49"/>
  <c r="P47" i="49"/>
  <c r="M44" i="49"/>
  <c r="P51" i="49"/>
  <c r="M34" i="49"/>
  <c r="M48" i="49"/>
  <c r="P46" i="49"/>
  <c r="M42" i="49"/>
  <c r="P35" i="49"/>
  <c r="M46" i="49"/>
  <c r="Q52" i="49" l="1"/>
  <c r="O61" i="58"/>
  <c r="Q61" i="49"/>
  <c r="L55" i="58"/>
  <c r="P55" i="58" s="1"/>
  <c r="L52" i="50"/>
  <c r="P52" i="50" s="1"/>
  <c r="L51" i="53"/>
  <c r="P51" i="53" s="1"/>
  <c r="Q14" i="49"/>
  <c r="Q56" i="49"/>
  <c r="L52" i="53"/>
  <c r="P52" i="53" s="1"/>
  <c r="L54" i="53"/>
  <c r="P54" i="53" s="1"/>
  <c r="L55" i="53"/>
  <c r="P55" i="53" s="1"/>
  <c r="L58" i="50"/>
  <c r="P58" i="50" s="1"/>
  <c r="L51" i="50"/>
  <c r="P51" i="50" s="1"/>
  <c r="L56" i="53"/>
  <c r="P56" i="53" s="1"/>
  <c r="L57" i="53"/>
  <c r="P57" i="53" s="1"/>
  <c r="L60" i="50"/>
  <c r="P60" i="50" s="1"/>
  <c r="L59" i="50"/>
  <c r="P59" i="50" s="1"/>
  <c r="L51" i="58"/>
  <c r="P51" i="58" s="1"/>
  <c r="L57" i="50"/>
  <c r="P57" i="50" s="1"/>
  <c r="L53" i="50"/>
  <c r="P53" i="50" s="1"/>
  <c r="L54" i="58"/>
  <c r="P54" i="58" s="1"/>
  <c r="L52" i="58"/>
  <c r="P52" i="58" s="1"/>
  <c r="L55" i="50"/>
  <c r="P55" i="50" s="1"/>
  <c r="L59" i="58"/>
  <c r="P59" i="58" s="1"/>
  <c r="Q60" i="49"/>
  <c r="L56" i="50"/>
  <c r="P56" i="50" s="1"/>
  <c r="L60" i="58"/>
  <c r="P60" i="58" s="1"/>
  <c r="L53" i="53"/>
  <c r="P53" i="53" s="1"/>
  <c r="Q59" i="49"/>
  <c r="L58" i="53"/>
  <c r="P58" i="53" s="1"/>
  <c r="L56" i="58"/>
  <c r="P56" i="58" s="1"/>
  <c r="L59" i="53"/>
  <c r="P59" i="53" s="1"/>
  <c r="L57" i="58"/>
  <c r="P57" i="58" s="1"/>
  <c r="L53" i="58"/>
  <c r="P53" i="58" s="1"/>
  <c r="L54" i="50"/>
  <c r="P54" i="50" s="1"/>
  <c r="Q57" i="49"/>
  <c r="L58" i="58"/>
  <c r="P58" i="58" s="1"/>
  <c r="Q53" i="49"/>
  <c r="L60" i="53"/>
  <c r="P60" i="53" s="1"/>
  <c r="Q19" i="49"/>
  <c r="O35" i="58"/>
  <c r="O22" i="53"/>
  <c r="N8" i="54"/>
  <c r="O8" i="54" s="1"/>
  <c r="P24" i="49"/>
  <c r="N15" i="53"/>
  <c r="N23" i="53" s="1"/>
  <c r="O25" i="49"/>
  <c r="M23" i="58"/>
  <c r="M23" i="53"/>
  <c r="N15" i="58"/>
  <c r="O9" i="53"/>
  <c r="N9" i="54"/>
  <c r="O9" i="54" s="1"/>
  <c r="P17" i="49"/>
  <c r="N22" i="58"/>
  <c r="O22" i="58" s="1"/>
  <c r="M10" i="54"/>
  <c r="O17" i="53"/>
  <c r="O9" i="58"/>
  <c r="O50" i="58"/>
  <c r="Q41" i="49"/>
  <c r="O43" i="50"/>
  <c r="Q37" i="49"/>
  <c r="O45" i="58"/>
  <c r="L43" i="58"/>
  <c r="P43" i="58" s="1"/>
  <c r="O35" i="53"/>
  <c r="O31" i="53"/>
  <c r="O41" i="58"/>
  <c r="L39" i="58"/>
  <c r="Q33" i="49"/>
  <c r="L31" i="58"/>
  <c r="L43" i="53"/>
  <c r="L43" i="50"/>
  <c r="O43" i="53"/>
  <c r="O39" i="50"/>
  <c r="L39" i="50"/>
  <c r="L35" i="58"/>
  <c r="O39" i="53"/>
  <c r="L31" i="53"/>
  <c r="O31" i="50"/>
  <c r="L35" i="53"/>
  <c r="O39" i="58"/>
  <c r="O31" i="58"/>
  <c r="P31" i="58" s="1"/>
  <c r="Q45" i="49"/>
  <c r="L39" i="53"/>
  <c r="L31" i="50"/>
  <c r="L35" i="50"/>
  <c r="P35" i="50" s="1"/>
  <c r="L13" i="54"/>
  <c r="O44" i="58"/>
  <c r="O49" i="58"/>
  <c r="I14" i="54"/>
  <c r="G14" i="54"/>
  <c r="H14" i="54"/>
  <c r="K14" i="54"/>
  <c r="E14" i="54"/>
  <c r="C14" i="54"/>
  <c r="D14" i="54"/>
  <c r="N14" i="54"/>
  <c r="M14" i="54"/>
  <c r="J14" i="54"/>
  <c r="F14" i="54"/>
  <c r="E62" i="58"/>
  <c r="L44" i="58"/>
  <c r="L45" i="58"/>
  <c r="O42" i="58"/>
  <c r="L38" i="58"/>
  <c r="P38" i="58" s="1"/>
  <c r="L40" i="58"/>
  <c r="I62" i="58"/>
  <c r="G62" i="58"/>
  <c r="L61" i="58"/>
  <c r="P61" i="58" s="1"/>
  <c r="L42" i="58"/>
  <c r="O37" i="58"/>
  <c r="O34" i="58"/>
  <c r="O46" i="58"/>
  <c r="K62" i="58"/>
  <c r="C62" i="58"/>
  <c r="L36" i="58"/>
  <c r="P36" i="58" s="1"/>
  <c r="M62" i="50"/>
  <c r="M65" i="50" s="1"/>
  <c r="L46" i="58"/>
  <c r="L41" i="58"/>
  <c r="P41" i="58" s="1"/>
  <c r="L49" i="58"/>
  <c r="K62" i="53"/>
  <c r="H62" i="58"/>
  <c r="L48" i="58"/>
  <c r="C62" i="53"/>
  <c r="O40" i="58"/>
  <c r="I62" i="53"/>
  <c r="D62" i="58"/>
  <c r="O32" i="58"/>
  <c r="L37" i="58"/>
  <c r="F62" i="58"/>
  <c r="L32" i="58"/>
  <c r="J62" i="58"/>
  <c r="L50" i="58"/>
  <c r="E62" i="53"/>
  <c r="L47" i="58"/>
  <c r="Q42" i="49"/>
  <c r="M62" i="58"/>
  <c r="J62" i="53"/>
  <c r="L34" i="58"/>
  <c r="F62" i="53"/>
  <c r="M62" i="53"/>
  <c r="J22" i="58"/>
  <c r="F9" i="54"/>
  <c r="C22" i="58"/>
  <c r="D62" i="53"/>
  <c r="O48" i="58"/>
  <c r="G62" i="53"/>
  <c r="N62" i="53"/>
  <c r="O47" i="58"/>
  <c r="O33" i="58"/>
  <c r="K25" i="49"/>
  <c r="J15" i="53"/>
  <c r="J23" i="53" s="1"/>
  <c r="G25" i="49"/>
  <c r="F15" i="53"/>
  <c r="F23" i="53" s="1"/>
  <c r="J15" i="58"/>
  <c r="F15" i="58"/>
  <c r="N62" i="58"/>
  <c r="D25" i="49"/>
  <c r="C15" i="53"/>
  <c r="C23" i="53" s="1"/>
  <c r="G22" i="58"/>
  <c r="G15" i="58"/>
  <c r="L33" i="58"/>
  <c r="E25" i="49"/>
  <c r="D15" i="53"/>
  <c r="D23" i="53" s="1"/>
  <c r="M64" i="49"/>
  <c r="P64" i="49"/>
  <c r="H25" i="49"/>
  <c r="G15" i="53"/>
  <c r="G23" i="53" s="1"/>
  <c r="F25" i="49"/>
  <c r="E15" i="53"/>
  <c r="E23" i="53" s="1"/>
  <c r="L45" i="53"/>
  <c r="I15" i="58"/>
  <c r="I22" i="58"/>
  <c r="L46" i="53"/>
  <c r="K22" i="58"/>
  <c r="L48" i="53"/>
  <c r="E15" i="58"/>
  <c r="L49" i="53"/>
  <c r="I25" i="49"/>
  <c r="H15" i="53"/>
  <c r="H23" i="53" s="1"/>
  <c r="H62" i="53"/>
  <c r="H22" i="58"/>
  <c r="E22" i="58"/>
  <c r="L50" i="53"/>
  <c r="C15" i="58"/>
  <c r="L25" i="49"/>
  <c r="K15" i="53"/>
  <c r="K23" i="53" s="1"/>
  <c r="J25" i="49"/>
  <c r="I15" i="53"/>
  <c r="I23" i="53" s="1"/>
  <c r="H15" i="58"/>
  <c r="D22" i="58"/>
  <c r="K15" i="58"/>
  <c r="L61" i="53"/>
  <c r="L47" i="53"/>
  <c r="F22" i="58"/>
  <c r="L44" i="53"/>
  <c r="D15" i="58"/>
  <c r="L10" i="53"/>
  <c r="P10" i="53" s="1"/>
  <c r="D8" i="54"/>
  <c r="L20" i="53"/>
  <c r="P20" i="53" s="1"/>
  <c r="L12" i="53"/>
  <c r="P12" i="53" s="1"/>
  <c r="C8" i="54"/>
  <c r="L17" i="53"/>
  <c r="E8" i="54"/>
  <c r="I8" i="54"/>
  <c r="L13" i="53"/>
  <c r="P13" i="53" s="1"/>
  <c r="K8" i="54"/>
  <c r="D9" i="54"/>
  <c r="H8" i="54"/>
  <c r="G9" i="54"/>
  <c r="L11" i="53"/>
  <c r="P11" i="53" s="1"/>
  <c r="L19" i="53"/>
  <c r="P19" i="53" s="1"/>
  <c r="L21" i="53"/>
  <c r="P21" i="53" s="1"/>
  <c r="I9" i="54"/>
  <c r="C9" i="54"/>
  <c r="L18" i="53"/>
  <c r="P18" i="53" s="1"/>
  <c r="H9" i="54"/>
  <c r="E9" i="54"/>
  <c r="L9" i="58"/>
  <c r="J8" i="54"/>
  <c r="F8" i="54"/>
  <c r="L9" i="53"/>
  <c r="L11" i="58"/>
  <c r="P11" i="58" s="1"/>
  <c r="L18" i="58"/>
  <c r="P18" i="58" s="1"/>
  <c r="L19" i="58"/>
  <c r="P19" i="58" s="1"/>
  <c r="L10" i="58"/>
  <c r="P10" i="58" s="1"/>
  <c r="L20" i="58"/>
  <c r="P20" i="58" s="1"/>
  <c r="M24" i="49"/>
  <c r="G8" i="54"/>
  <c r="J9" i="54"/>
  <c r="L14" i="53"/>
  <c r="P14" i="53" s="1"/>
  <c r="K9" i="54"/>
  <c r="M17" i="49"/>
  <c r="L14" i="58"/>
  <c r="P14" i="58" s="1"/>
  <c r="L13" i="58"/>
  <c r="P13" i="58" s="1"/>
  <c r="L17" i="58"/>
  <c r="P17" i="58" s="1"/>
  <c r="L21" i="58"/>
  <c r="P21" i="58" s="1"/>
  <c r="L12" i="58"/>
  <c r="P12" i="58" s="1"/>
  <c r="P13" i="54"/>
  <c r="P30" i="53"/>
  <c r="P30" i="58"/>
  <c r="P30" i="50"/>
  <c r="O49" i="50"/>
  <c r="O47" i="50"/>
  <c r="O32" i="50"/>
  <c r="O61" i="50"/>
  <c r="Q44" i="49"/>
  <c r="Q36" i="49"/>
  <c r="O50" i="50"/>
  <c r="O34" i="53"/>
  <c r="O44" i="50"/>
  <c r="O37" i="50"/>
  <c r="O45" i="53"/>
  <c r="O50" i="53"/>
  <c r="O49" i="53"/>
  <c r="O38" i="53"/>
  <c r="O33" i="50"/>
  <c r="L41" i="50"/>
  <c r="L38" i="53"/>
  <c r="O42" i="53"/>
  <c r="L33" i="53"/>
  <c r="O41" i="50"/>
  <c r="L37" i="53"/>
  <c r="O41" i="53"/>
  <c r="O34" i="50"/>
  <c r="L34" i="50"/>
  <c r="L32" i="53"/>
  <c r="L50" i="50"/>
  <c r="O37" i="53"/>
  <c r="L61" i="50"/>
  <c r="O45" i="50"/>
  <c r="O61" i="53"/>
  <c r="O36" i="53"/>
  <c r="L45" i="50"/>
  <c r="L49" i="50"/>
  <c r="O40" i="50"/>
  <c r="L46" i="50"/>
  <c r="L34" i="53"/>
  <c r="L32" i="50"/>
  <c r="L48" i="50"/>
  <c r="L40" i="50"/>
  <c r="O46" i="53"/>
  <c r="L42" i="50"/>
  <c r="L41" i="53"/>
  <c r="L33" i="50"/>
  <c r="L37" i="50"/>
  <c r="O48" i="50"/>
  <c r="N62" i="50"/>
  <c r="Q47" i="49"/>
  <c r="L36" i="53"/>
  <c r="O32" i="53"/>
  <c r="O40" i="53"/>
  <c r="L44" i="50"/>
  <c r="O33" i="53"/>
  <c r="O44" i="53"/>
  <c r="O48" i="53"/>
  <c r="L38" i="50"/>
  <c r="O38" i="50"/>
  <c r="O42" i="50"/>
  <c r="L40" i="53"/>
  <c r="O46" i="50"/>
  <c r="L42" i="53"/>
  <c r="L47" i="50"/>
  <c r="O47" i="53"/>
  <c r="O36" i="50"/>
  <c r="L36" i="50"/>
  <c r="Q48" i="49"/>
  <c r="Q39" i="49"/>
  <c r="Q43" i="49"/>
  <c r="Q49" i="49"/>
  <c r="Q35" i="49"/>
  <c r="Q40" i="49"/>
  <c r="Q51" i="49"/>
  <c r="Q63" i="49"/>
  <c r="Q38" i="49"/>
  <c r="Q34" i="49"/>
  <c r="Q46" i="49"/>
  <c r="Q50" i="49"/>
  <c r="P31" i="53" l="1"/>
  <c r="Q24" i="49"/>
  <c r="N63" i="53"/>
  <c r="P35" i="58"/>
  <c r="P17" i="53"/>
  <c r="P50" i="58"/>
  <c r="P9" i="53"/>
  <c r="P9" i="58"/>
  <c r="P25" i="49"/>
  <c r="N23" i="58"/>
  <c r="O10" i="54"/>
  <c r="M63" i="53"/>
  <c r="O15" i="53"/>
  <c r="O23" i="53" s="1"/>
  <c r="O15" i="58"/>
  <c r="O23" i="58" s="1"/>
  <c r="N10" i="54"/>
  <c r="P45" i="58"/>
  <c r="P39" i="58"/>
  <c r="P43" i="50"/>
  <c r="P39" i="50"/>
  <c r="P35" i="53"/>
  <c r="P39" i="53"/>
  <c r="P43" i="53"/>
  <c r="P31" i="50"/>
  <c r="P49" i="58"/>
  <c r="P44" i="58"/>
  <c r="J63" i="53"/>
  <c r="P34" i="58"/>
  <c r="P47" i="58"/>
  <c r="P48" i="58"/>
  <c r="P37" i="58"/>
  <c r="P32" i="58"/>
  <c r="P46" i="58"/>
  <c r="O62" i="50"/>
  <c r="P40" i="58"/>
  <c r="P42" i="58"/>
  <c r="L62" i="58"/>
  <c r="F63" i="53"/>
  <c r="O62" i="58"/>
  <c r="Q64" i="49"/>
  <c r="P33" i="58"/>
  <c r="L22" i="58"/>
  <c r="P22" i="58" s="1"/>
  <c r="P40" i="50"/>
  <c r="F10" i="54"/>
  <c r="K23" i="58"/>
  <c r="I15" i="54"/>
  <c r="K15" i="54"/>
  <c r="O62" i="53"/>
  <c r="C15" i="54"/>
  <c r="D23" i="58"/>
  <c r="I63" i="53"/>
  <c r="L15" i="58"/>
  <c r="G65" i="58" s="1"/>
  <c r="C23" i="58"/>
  <c r="E23" i="58"/>
  <c r="E63" i="53"/>
  <c r="H63" i="53"/>
  <c r="G23" i="58"/>
  <c r="M63" i="58"/>
  <c r="M64" i="58" s="1"/>
  <c r="M64" i="53"/>
  <c r="I23" i="58"/>
  <c r="D63" i="53"/>
  <c r="F23" i="58"/>
  <c r="Q17" i="49"/>
  <c r="Q25" i="49" s="1"/>
  <c r="M25" i="49"/>
  <c r="H23" i="58"/>
  <c r="J23" i="58"/>
  <c r="C63" i="53"/>
  <c r="G63" i="53"/>
  <c r="K63" i="53"/>
  <c r="N15" i="54"/>
  <c r="G15" i="54"/>
  <c r="L62" i="53"/>
  <c r="M15" i="54"/>
  <c r="M16" i="54" s="1"/>
  <c r="D15" i="54"/>
  <c r="J15" i="54"/>
  <c r="F15" i="54"/>
  <c r="E15" i="54"/>
  <c r="H15" i="54"/>
  <c r="I10" i="54"/>
  <c r="J10" i="54"/>
  <c r="D10" i="54"/>
  <c r="E10" i="54"/>
  <c r="L8" i="54"/>
  <c r="K10" i="54"/>
  <c r="H10" i="54"/>
  <c r="L22" i="53"/>
  <c r="P22" i="53" s="1"/>
  <c r="L9" i="54"/>
  <c r="P9" i="54" s="1"/>
  <c r="G10" i="54"/>
  <c r="L15" i="53"/>
  <c r="C10" i="54"/>
  <c r="P47" i="50"/>
  <c r="P37" i="50"/>
  <c r="P49" i="50"/>
  <c r="P32" i="50"/>
  <c r="P61" i="50"/>
  <c r="P44" i="50"/>
  <c r="P50" i="50"/>
  <c r="P50" i="53"/>
  <c r="P34" i="53"/>
  <c r="P38" i="53"/>
  <c r="P45" i="53"/>
  <c r="P45" i="50"/>
  <c r="P49" i="53"/>
  <c r="P47" i="53"/>
  <c r="P42" i="53"/>
  <c r="P34" i="50"/>
  <c r="P33" i="53"/>
  <c r="O14" i="54"/>
  <c r="P33" i="50"/>
  <c r="P41" i="53"/>
  <c r="P46" i="50"/>
  <c r="P40" i="53"/>
  <c r="P38" i="50"/>
  <c r="P46" i="53"/>
  <c r="P32" i="53"/>
  <c r="P37" i="53"/>
  <c r="P61" i="53"/>
  <c r="P36" i="53"/>
  <c r="P42" i="50"/>
  <c r="P48" i="50"/>
  <c r="P44" i="53"/>
  <c r="P48" i="53"/>
  <c r="L14" i="54"/>
  <c r="P41" i="50"/>
  <c r="P36" i="50"/>
  <c r="O63" i="53" l="1"/>
  <c r="N16" i="54"/>
  <c r="P62" i="58"/>
  <c r="F16" i="54"/>
  <c r="H65" i="58"/>
  <c r="E65" i="58"/>
  <c r="K65" i="58"/>
  <c r="C65" i="58"/>
  <c r="D65" i="58"/>
  <c r="K16" i="54"/>
  <c r="M17" i="54"/>
  <c r="M65" i="53"/>
  <c r="E16" i="54"/>
  <c r="H16" i="54"/>
  <c r="D16" i="54"/>
  <c r="J65" i="58"/>
  <c r="F65" i="58"/>
  <c r="G16" i="54"/>
  <c r="J16" i="54"/>
  <c r="I16" i="54"/>
  <c r="C16" i="54"/>
  <c r="I65" i="58"/>
  <c r="P15" i="58"/>
  <c r="P23" i="58" s="1"/>
  <c r="L23" i="58"/>
  <c r="P62" i="53"/>
  <c r="L15" i="54"/>
  <c r="P15" i="53"/>
  <c r="P23" i="53" s="1"/>
  <c r="L23" i="53"/>
  <c r="O15" i="54"/>
  <c r="O16" i="54" s="1"/>
  <c r="P8" i="54"/>
  <c r="P10" i="54" s="1"/>
  <c r="L10" i="54"/>
  <c r="P14" i="54"/>
  <c r="M33" i="52"/>
  <c r="Q33" i="52" l="1"/>
  <c r="Q63" i="52" s="1"/>
  <c r="M63" i="52"/>
  <c r="L63" i="53"/>
  <c r="L16" i="54"/>
  <c r="M66" i="53"/>
  <c r="M18" i="54"/>
  <c r="M19" i="54" s="1"/>
  <c r="M68" i="53"/>
  <c r="P63" i="53"/>
  <c r="P15" i="54"/>
  <c r="P16" i="54" s="1"/>
  <c r="L65" i="58"/>
  <c r="E62" i="50"/>
  <c r="D62" i="50"/>
  <c r="H62" i="50"/>
  <c r="G62" i="50"/>
  <c r="F62" i="50"/>
  <c r="K62" i="50"/>
  <c r="C62" i="50"/>
  <c r="I62" i="50"/>
  <c r="J62" i="50"/>
  <c r="L62" i="50" l="1"/>
  <c r="P62" i="50" s="1"/>
  <c r="N63" i="50" s="1"/>
  <c r="M21" i="54"/>
  <c r="M22" i="54" s="1"/>
  <c r="M69" i="53"/>
  <c r="G63" i="50" l="1"/>
  <c r="G63" i="58" s="1"/>
  <c r="G64" i="58" s="1"/>
  <c r="D63" i="50"/>
  <c r="D63" i="58" s="1"/>
  <c r="D64" i="58" s="1"/>
  <c r="K63" i="50"/>
  <c r="O63" i="50"/>
  <c r="F63" i="50"/>
  <c r="J63" i="50"/>
  <c r="H63" i="50"/>
  <c r="I63" i="50"/>
  <c r="E63" i="50"/>
  <c r="C63" i="50"/>
  <c r="G64" i="53" l="1"/>
  <c r="D64" i="53"/>
  <c r="D65" i="53" s="1"/>
  <c r="K63" i="58"/>
  <c r="K64" i="58" s="1"/>
  <c r="K64" i="53"/>
  <c r="E63" i="58"/>
  <c r="E64" i="58" s="1"/>
  <c r="E64" i="53"/>
  <c r="J63" i="58"/>
  <c r="J64" i="58" s="1"/>
  <c r="J64" i="53"/>
  <c r="I63" i="58"/>
  <c r="I64" i="58" s="1"/>
  <c r="I64" i="53"/>
  <c r="F63" i="58"/>
  <c r="F64" i="58" s="1"/>
  <c r="F64" i="53"/>
  <c r="H63" i="58"/>
  <c r="H64" i="58" s="1"/>
  <c r="H64" i="53"/>
  <c r="L63" i="50"/>
  <c r="P63" i="50" s="1"/>
  <c r="N64" i="53"/>
  <c r="O65" i="50"/>
  <c r="N63" i="58"/>
  <c r="D17" i="54" l="1"/>
  <c r="G17" i="54"/>
  <c r="G65" i="53"/>
  <c r="K17" i="54"/>
  <c r="K65" i="53"/>
  <c r="F17" i="54"/>
  <c r="F65" i="53"/>
  <c r="J65" i="53"/>
  <c r="J17" i="54"/>
  <c r="D18" i="54"/>
  <c r="D19" i="54" s="1"/>
  <c r="D66" i="53"/>
  <c r="N17" i="54"/>
  <c r="O17" i="54" s="1"/>
  <c r="N65" i="53"/>
  <c r="O64" i="53"/>
  <c r="H17" i="54"/>
  <c r="H65" i="53"/>
  <c r="I17" i="54"/>
  <c r="I65" i="53"/>
  <c r="E65" i="53"/>
  <c r="E17" i="54"/>
  <c r="N64" i="58"/>
  <c r="O63" i="58"/>
  <c r="C63" i="58"/>
  <c r="C64" i="53"/>
  <c r="L65" i="50"/>
  <c r="P65" i="50" s="1"/>
  <c r="G18" i="54" l="1"/>
  <c r="G19" i="54" s="1"/>
  <c r="G66" i="53"/>
  <c r="K66" i="53"/>
  <c r="K18" i="54"/>
  <c r="K19" i="54" s="1"/>
  <c r="C64" i="58"/>
  <c r="L64" i="58" s="1"/>
  <c r="L63" i="58"/>
  <c r="P63" i="58" s="1"/>
  <c r="E18" i="54"/>
  <c r="E19" i="54" s="1"/>
  <c r="E66" i="53"/>
  <c r="N66" i="53"/>
  <c r="N18" i="54"/>
  <c r="O65" i="53"/>
  <c r="O66" i="53" s="1"/>
  <c r="I18" i="54"/>
  <c r="I19" i="54" s="1"/>
  <c r="I66" i="53"/>
  <c r="J18" i="54"/>
  <c r="J19" i="54" s="1"/>
  <c r="J66" i="53"/>
  <c r="N66" i="58"/>
  <c r="N67" i="53" s="1"/>
  <c r="H66" i="58"/>
  <c r="H67" i="53" s="1"/>
  <c r="H20" i="54" s="1"/>
  <c r="G66" i="58"/>
  <c r="G67" i="53" s="1"/>
  <c r="I66" i="58"/>
  <c r="I67" i="53" s="1"/>
  <c r="I20" i="54" s="1"/>
  <c r="D66" i="58"/>
  <c r="D67" i="53" s="1"/>
  <c r="C66" i="58"/>
  <c r="E66" i="58"/>
  <c r="E67" i="53" s="1"/>
  <c r="E20" i="54" s="1"/>
  <c r="O64" i="58"/>
  <c r="F66" i="58"/>
  <c r="F67" i="53" s="1"/>
  <c r="F20" i="54" s="1"/>
  <c r="J66" i="58"/>
  <c r="J67" i="53" s="1"/>
  <c r="J20" i="54" s="1"/>
  <c r="K66" i="58"/>
  <c r="K67" i="53" s="1"/>
  <c r="F18" i="54"/>
  <c r="F19" i="54" s="1"/>
  <c r="F66" i="53"/>
  <c r="C65" i="53"/>
  <c r="C17" i="54"/>
  <c r="L17" i="54" s="1"/>
  <c r="P17" i="54" s="1"/>
  <c r="L64" i="53"/>
  <c r="P64" i="53" s="1"/>
  <c r="H18" i="54"/>
  <c r="H19" i="54" s="1"/>
  <c r="H66" i="53"/>
  <c r="P64" i="58" l="1"/>
  <c r="I68" i="53"/>
  <c r="I21" i="54" s="1"/>
  <c r="I22" i="54" s="1"/>
  <c r="E68" i="53"/>
  <c r="E69" i="53" s="1"/>
  <c r="H68" i="53"/>
  <c r="H69" i="53" s="1"/>
  <c r="D20" i="54"/>
  <c r="D68" i="53"/>
  <c r="O67" i="53"/>
  <c r="N20" i="54"/>
  <c r="O20" i="54" s="1"/>
  <c r="N68" i="53"/>
  <c r="J68" i="53"/>
  <c r="O18" i="54"/>
  <c r="O19" i="54" s="1"/>
  <c r="N19" i="54"/>
  <c r="C66" i="53"/>
  <c r="C18" i="54"/>
  <c r="L65" i="53"/>
  <c r="K68" i="53"/>
  <c r="K20" i="54"/>
  <c r="G20" i="54"/>
  <c r="G68" i="53"/>
  <c r="F68" i="53"/>
  <c r="C67" i="53"/>
  <c r="C68" i="53" s="1"/>
  <c r="L66" i="58"/>
  <c r="I69" i="53" l="1"/>
  <c r="H21" i="54"/>
  <c r="H22" i="54" s="1"/>
  <c r="E21" i="54"/>
  <c r="E22" i="54" s="1"/>
  <c r="F69" i="53"/>
  <c r="F21" i="54"/>
  <c r="F22" i="54" s="1"/>
  <c r="G21" i="54"/>
  <c r="G22" i="54" s="1"/>
  <c r="G69" i="53"/>
  <c r="P65" i="53"/>
  <c r="P66" i="53" s="1"/>
  <c r="L66" i="53"/>
  <c r="C69" i="53"/>
  <c r="C21" i="54"/>
  <c r="L68" i="53"/>
  <c r="O68" i="53"/>
  <c r="O69" i="53" s="1"/>
  <c r="N69" i="53"/>
  <c r="N21" i="54"/>
  <c r="C20" i="54"/>
  <c r="L20" i="54" s="1"/>
  <c r="P20" i="54" s="1"/>
  <c r="L67" i="53"/>
  <c r="P67" i="53" s="1"/>
  <c r="C19" i="54"/>
  <c r="L18" i="54"/>
  <c r="J69" i="53"/>
  <c r="J21" i="54"/>
  <c r="J22" i="54" s="1"/>
  <c r="D21" i="54"/>
  <c r="D22" i="54" s="1"/>
  <c r="D69" i="53"/>
  <c r="K69" i="53"/>
  <c r="K21" i="54"/>
  <c r="K22" i="54" s="1"/>
  <c r="P18" i="54" l="1"/>
  <c r="P19" i="54" s="1"/>
  <c r="L19" i="54"/>
  <c r="N22" i="54"/>
  <c r="O21" i="54"/>
  <c r="O22" i="54" s="1"/>
  <c r="L21" i="54"/>
  <c r="C22" i="54"/>
  <c r="P68" i="53"/>
  <c r="P69" i="53" s="1"/>
  <c r="L69" i="53"/>
  <c r="P21" i="54" l="1"/>
  <c r="P22" i="54" s="1"/>
  <c r="L22" i="54"/>
</calcChain>
</file>

<file path=xl/sharedStrings.xml><?xml version="1.0" encoding="utf-8"?>
<sst xmlns="http://schemas.openxmlformats.org/spreadsheetml/2006/main" count="413" uniqueCount="148">
  <si>
    <t>www.propelnonprofits.org</t>
  </si>
  <si>
    <t>Propel Nonprofits Program Budget and Allocation Template</t>
  </si>
  <si>
    <t>Introduction</t>
  </si>
  <si>
    <t>Propel Nonprofits developed this tool to aid a nonprofit organization in calculating the true costs of each of its programs.</t>
  </si>
  <si>
    <t>This tool is designed to be used in conjunction with our training workshop on the topic, "What do your programs really cost".</t>
  </si>
  <si>
    <t>The tool can also be used as a standalone aid.  The best results are obtained when completing each of the tabs of this document in order from left to right.</t>
  </si>
  <si>
    <t>The tool takes information you input and allocates indirect (admin) costs and fundraising costs across your various programs.</t>
  </si>
  <si>
    <t>Knowing the total cost of each of your programs, including all the shared costs, is essential to managing well and planning strategically.</t>
  </si>
  <si>
    <t>The tool is designed for a nonprofit with the following parameters:</t>
  </si>
  <si>
    <t>9 or fewer separate program areas, departments, projects, or cost centers</t>
  </si>
  <si>
    <t>10 or fewer staff persons</t>
  </si>
  <si>
    <t>A chart of accounts with no more than 10 income line items and 31 expense line items beyond the pre-populated items</t>
  </si>
  <si>
    <t>No more than three separate direct allocation methods, one of which is FTEs</t>
  </si>
  <si>
    <t>If you are not familiar with advanced formulas and conditional formatting functions in Excel, we recommend that you do not add or delete any columns or rows in any of the tabs or worksheets.  This tool is an Excel document in which fields and formulas are tied to specific columns and rows.  If you delete or add any columns or rows, the formulas and formatting may be corrupted and the tool may not function properly.</t>
  </si>
  <si>
    <t>The last three tabs of the worksheet require no data entry.  These tabs simply total information from the previous tabs.</t>
  </si>
  <si>
    <t>There are color-coded instructions, tips, and fields throughout the document.</t>
  </si>
  <si>
    <t>Purple fields are instructions for individual lines or data entry fields</t>
  </si>
  <si>
    <t>Orange fields are Tips to help complete whole worksheets or a section of a worksheet</t>
  </si>
  <si>
    <t>Green-shaded fields are for data entry.  Some green-shaded fields will appear after the initial field is completed.</t>
  </si>
  <si>
    <t>Gray-shaded fields are not to have anything entered in them.  To do so may delete formulas that are crucial for this tool to work.</t>
  </si>
  <si>
    <t>Complete only the green-shaded boxes</t>
  </si>
  <si>
    <t>Do not add or delete rows or columns</t>
  </si>
  <si>
    <t>Your Organization's Name</t>
  </si>
  <si>
    <t>Enter your organization's name here =</t>
  </si>
  <si>
    <t>Define Your Fiscal Year</t>
  </si>
  <si>
    <t>Enter your fiscal year end date as MM/DD/YY =</t>
  </si>
  <si>
    <t>Your Fiscal Year Equals</t>
  </si>
  <si>
    <t>Define Your Programs</t>
  </si>
  <si>
    <t>TIP:</t>
  </si>
  <si>
    <t xml:space="preserve">The programs, departments, projects, or cost centers a nonprofit chooses to track and report in its accounting system should closely match the distinct areas of work that the organization engages in to meet its mission.  A best practice is to limit programs, departments, projects, or cost centers to only those that reflect the organization's mission, strategic plan, and the regular areas of work undertaken by the nonprofit. Avoid creating a program, department, project, or cost center for each individual grant or grantor unless that donor requires a highly specific or unique report that demands its own tracking.  Instead build proposal budgets to potential funders around your existing programs, departments, projects, or cost centers.   </t>
  </si>
  <si>
    <t>Each Program Name MUST be Unique</t>
  </si>
  <si>
    <t>Name Your Programs Here</t>
  </si>
  <si>
    <t>Required</t>
  </si>
  <si>
    <t>Management and General (Admin)</t>
  </si>
  <si>
    <t>Fundraising</t>
  </si>
  <si>
    <t>Chart of Accounts - Design Your Chart of Accounts</t>
  </si>
  <si>
    <t>H</t>
  </si>
  <si>
    <t>A</t>
  </si>
  <si>
    <t xml:space="preserve">Keep the chart of accounts as lean and simple as possible.  Only create accounts for income or expenses items at the level of detail around which the organization makes management or budget decisions.  Sometimes a particular donor or grantor will require a specific account line item be tracked.  Otherwise, the rule of thumb is to create only the number of accounts needed to provide an appropriate level of clarity and transparency, without overcomplicating the chart of accounts.  </t>
  </si>
  <si>
    <t>SUPPORT AND REVENUE</t>
  </si>
  <si>
    <t>Contributed Support</t>
  </si>
  <si>
    <t xml:space="preserve">Enter contributed </t>
  </si>
  <si>
    <t xml:space="preserve">income items </t>
  </si>
  <si>
    <t>Up to 5</t>
  </si>
  <si>
    <t>Revenue Released from Restrictions</t>
  </si>
  <si>
    <t>Contributed support refers to those income items that are donated to the organization.  These items are generally the result of fundraising activities.</t>
  </si>
  <si>
    <t>Subtotal Support</t>
  </si>
  <si>
    <t>Earned Revenue</t>
  </si>
  <si>
    <t>Enter earned</t>
  </si>
  <si>
    <t>income items</t>
  </si>
  <si>
    <t>Earned revenue refers to items that are generated through the activities of the nonprofit. Often these items are fees for service, dues, or contract payments. Interest income and miscellaneous income are included under this heading.</t>
  </si>
  <si>
    <t>Subtotal Revenue</t>
  </si>
  <si>
    <t>TOTAL SUPPORT AND REVENUE</t>
  </si>
  <si>
    <t>Required (Header)</t>
  </si>
  <si>
    <t>EXPENSES</t>
  </si>
  <si>
    <t>Personnel Expenses</t>
  </si>
  <si>
    <t>Required (Account)</t>
  </si>
  <si>
    <t>Salaries</t>
  </si>
  <si>
    <t>We have pre-populated Personnel line items in order to closely match the line items required on the IRS Form 990 Functional Expense Statement.  Your organization may not use all of these line items.</t>
  </si>
  <si>
    <t>Payroll Taxes</t>
  </si>
  <si>
    <t>Retirement</t>
  </si>
  <si>
    <t>Benefits</t>
  </si>
  <si>
    <t>Enter H or A for each item</t>
  </si>
  <si>
    <t>Contracted services includes expenses like audit and accounting fees, legal fees, outside consultants, etc.</t>
  </si>
  <si>
    <t>H = Header; A = Account</t>
  </si>
  <si>
    <t>Headers do not accept data</t>
  </si>
  <si>
    <t>Occupancy includes expenses like rent, utilities, building depreciation expense, interest on mortgage, building maintenance, building insurance, etc.</t>
  </si>
  <si>
    <t>Use Accounts for expenses</t>
  </si>
  <si>
    <t xml:space="preserve">Include depreciation expense on equipment, software, and furniture. Include equipment rentals, interest on capital leases, and IT service agreements. Include expenses for equipment and furniture that does not meet your capitalization threshold. (See note below.) </t>
  </si>
  <si>
    <t>These line items reflect the remaining major activities of your organization.  Examples include travel, printing and photocopying, supplies, meeting expenses, and other expenses that are significant to your organization's program and operations.</t>
  </si>
  <si>
    <r>
      <rPr>
        <b/>
        <sz val="10"/>
        <rFont val="Arial"/>
        <family val="2"/>
      </rPr>
      <t>Note:</t>
    </r>
    <r>
      <rPr>
        <sz val="10"/>
        <rFont val="Arial"/>
        <family val="2"/>
      </rPr>
      <t xml:space="preserve"> Organizations generally establish a dollar threshold above which they capitalize purchases of equipment, software, and furniture. This threshold is usually $500 and up, depending on the size and complexity of the organization. When capitalized, purchases are booked as a fixed asset. The value of the purchase is then depreciated over time. The depreciation is booked as an expense.</t>
    </r>
  </si>
  <si>
    <t>TOTAL EXPENSES before Allocation</t>
  </si>
  <si>
    <t>Indirect Allocation</t>
  </si>
  <si>
    <t>TOTAL EXPENSES + Indirect</t>
  </si>
  <si>
    <t>Fundraising Allocation</t>
  </si>
  <si>
    <t>TOTAL EXPENSES + All Allocation</t>
  </si>
  <si>
    <t>Change in Net Assets</t>
  </si>
  <si>
    <t>Salary, Taxes, Retirement, and Benefits based on Salary</t>
  </si>
  <si>
    <r>
      <t xml:space="preserve">TIP: </t>
    </r>
    <r>
      <rPr>
        <sz val="10"/>
        <rFont val="Arial"/>
        <family val="2"/>
      </rPr>
      <t>Complete the upper section first. New fields will become available based on your entries.</t>
    </r>
  </si>
  <si>
    <t>FICA % Rate (Default is 7.65%) =</t>
  </si>
  <si>
    <t>Other Tax</t>
  </si>
  <si>
    <t>Other Benefit</t>
  </si>
  <si>
    <t>Yes</t>
  </si>
  <si>
    <t>Does your state have a state unemployment tax?</t>
  </si>
  <si>
    <t>Based on Salary</t>
  </si>
  <si>
    <t>No</t>
  </si>
  <si>
    <t>Number of hours per full-time work week =</t>
  </si>
  <si>
    <t>If yes, what is the SUTA Rate =</t>
  </si>
  <si>
    <t>Name of Tax</t>
  </si>
  <si>
    <t>Enter zero if none</t>
  </si>
  <si>
    <t>Name of Benefit</t>
  </si>
  <si>
    <t>If yes, what is the SUTA Wage Base =</t>
  </si>
  <si>
    <t>% Rate =</t>
  </si>
  <si>
    <r>
      <t xml:space="preserve">TIP: </t>
    </r>
    <r>
      <rPr>
        <sz val="10"/>
        <rFont val="Arial"/>
        <family val="2"/>
      </rPr>
      <t>After you enter each staff person, new fields will become available for entry</t>
    </r>
  </si>
  <si>
    <t>Enter name of staff person here =</t>
  </si>
  <si>
    <t>Enter annual salary here =</t>
  </si>
  <si>
    <t>Enter total hours worked per year here =</t>
  </si>
  <si>
    <t>The total number of hours worked per year will vary depending on the standard full-time work week and whether the employee is full-time or part-time.  The formula is the number of hours the employee works per week times 52 weeks. (Employee hours per week x 52 weeks)</t>
  </si>
  <si>
    <t>% of Time</t>
  </si>
  <si>
    <t># of Hours</t>
  </si>
  <si>
    <t>Salary</t>
  </si>
  <si>
    <t>FICA</t>
  </si>
  <si>
    <t>SUTA</t>
  </si>
  <si>
    <t>TOTAL</t>
  </si>
  <si>
    <t>Allocation of Salary, Taxes, and Benefits</t>
  </si>
  <si>
    <t>Total Annual Salary</t>
  </si>
  <si>
    <t>Total Hours Worked Per Year</t>
  </si>
  <si>
    <t>Check sums</t>
  </si>
  <si>
    <t>Benefits Not Determined By Salary (Allocated by Hours)</t>
  </si>
  <si>
    <t>You must enter the benefit name first</t>
  </si>
  <si>
    <t>Enter Total Annual Cost For Each Employee Below</t>
  </si>
  <si>
    <t>You must know the total annual cost of this benefit per employee.</t>
  </si>
  <si>
    <t>Subtotal</t>
  </si>
  <si>
    <t>Enter Name of Benefit Here</t>
  </si>
  <si>
    <t>Total Benefits Allocated by Hours</t>
  </si>
  <si>
    <t>Direct - Simple Assignment</t>
  </si>
  <si>
    <t>Program Services</t>
  </si>
  <si>
    <t>Supporting Services</t>
  </si>
  <si>
    <t>Complete only green-shaded boxes</t>
  </si>
  <si>
    <t>Enter only those income and expense items that can be easily assigned to a single program or are easily divided between two or more programs.  Income and expenses that require allocation will be addressed in the following worksheets.</t>
  </si>
  <si>
    <t>Notes</t>
  </si>
  <si>
    <t>Direct Allocation Method - FTEs</t>
  </si>
  <si>
    <t>FTEs</t>
  </si>
  <si>
    <t>Amount to be Allocated</t>
  </si>
  <si>
    <t>Hours per Program</t>
  </si>
  <si>
    <t>Enter income and expense amounts for only those line items that should be allocated by the FTE method. You may leave some green-shaded fields blank.</t>
  </si>
  <si>
    <t>FTEs per Program</t>
  </si>
  <si>
    <t>Percentage of FTEs per Program</t>
  </si>
  <si>
    <t>TOTAL EXPENSES</t>
  </si>
  <si>
    <t>Direct Allocation Method 1</t>
  </si>
  <si>
    <t>Enter name of method here &gt;</t>
  </si>
  <si>
    <t>Enter Name of Method Here</t>
  </si>
  <si>
    <t>Number of Units/FTEs/Sq Ft/Other</t>
  </si>
  <si>
    <t>Enter the name of the allocation method being used first.  This will highlight other fields to be entered.</t>
  </si>
  <si>
    <t>Percentage of Units/FTEs/Sq Ft/Other</t>
  </si>
  <si>
    <t>Enter only those income or expense amounts for which this particular allocation method will be used.  Some green-shaded fields may be left blank.</t>
  </si>
  <si>
    <t>Direct Allocation Method 2</t>
  </si>
  <si>
    <t>What method do you use to allocate Indirect?</t>
  </si>
  <si>
    <t>% of Direct Expenses</t>
  </si>
  <si>
    <t>% of FTEs</t>
  </si>
  <si>
    <t>Percent of Direct Expenses</t>
  </si>
  <si>
    <t>n/a</t>
  </si>
  <si>
    <t>Percent of FTEs</t>
  </si>
  <si>
    <t>There is nothing to be entered on this sheet.  This sheet automatically calculates the Fundraising Allocation based on percentage of Subtotal Support. See bottom lines below.</t>
  </si>
  <si>
    <t>Percent of Total Support</t>
  </si>
  <si>
    <t>Budget Total by Program</t>
  </si>
  <si>
    <t>Budget by Program - Summary</t>
  </si>
  <si>
    <t>All Other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</si>
</sst>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_(* #,##0_);_(* \(#,##0\);_(* &quot;-&quot;??_);_(@_)"/>
    <numFmt numFmtId="165" formatCode="&quot;$&quot;#,##0"/>
    <numFmt numFmtId="166" formatCode="_(&quot;$&quot;* #,##0_);_(&quot;$&quot;* \(#,##0\);_(&quot;$&quot;* &quot;-&quot;??_);_(@_)"/>
    <numFmt numFmtId="167" formatCode="0.0000%"/>
    <numFmt numFmtId="168" formatCode="0.0%"/>
    <numFmt numFmtId="169" formatCode="&quot;FY&quot;yyyy"/>
    <numFmt numFmtId="170" formatCode="mm/dd/yy;@"/>
    <numFmt numFmtId="171" formatCode="_([$$-409]* #,##0_);_([$$-409]* \(#,##0\);_([$$-409]* &quot;-&quot;??_);_(@_)"/>
    <numFmt numFmtId="172" formatCode="_(* #,##0.0_);_(* \(#,##0.0\);_(* &quot;-&quot;??_);_(@_)"/>
  </numFmts>
  <fonts count="23">
    <font>
      <sz val="12"/>
      <name val="Arial"/>
    </font>
    <font>
      <sz val="10"/>
      <name val="Arial"/>
      <family val="2"/>
    </font>
    <font>
      <b/>
      <sz val="10"/>
      <name val="Arial"/>
      <family val="2"/>
    </font>
    <font>
      <sz val="12"/>
      <name val="Times New Roman"/>
      <family val="1"/>
    </font>
    <font>
      <sz val="8"/>
      <name val="Arial"/>
      <family val="2"/>
    </font>
    <font>
      <i/>
      <sz val="10"/>
      <name val="Arial"/>
      <family val="2"/>
    </font>
    <font>
      <b/>
      <sz val="8"/>
      <name val="Arial"/>
      <family val="2"/>
    </font>
    <font>
      <sz val="12"/>
      <name val="Arial"/>
      <family val="2"/>
    </font>
    <font>
      <sz val="9"/>
      <name val="Arial"/>
      <family val="2"/>
    </font>
    <font>
      <b/>
      <sz val="9"/>
      <name val="Arial"/>
      <family val="2"/>
    </font>
    <font>
      <i/>
      <sz val="9"/>
      <name val="Arial"/>
      <family val="2"/>
    </font>
    <font>
      <sz val="9"/>
      <color rgb="FF000000"/>
      <name val="Arial"/>
      <family val="2"/>
    </font>
    <font>
      <b/>
      <sz val="9"/>
      <color rgb="FF000000"/>
      <name val="Arial"/>
      <family val="2"/>
    </font>
    <font>
      <b/>
      <i/>
      <sz val="8"/>
      <name val="Arial"/>
      <family val="2"/>
    </font>
    <font>
      <i/>
      <sz val="8"/>
      <name val="Arial"/>
      <family val="2"/>
    </font>
    <font>
      <b/>
      <sz val="9"/>
      <color rgb="FF00B050"/>
      <name val="Arial"/>
      <family val="2"/>
    </font>
    <font>
      <b/>
      <sz val="9"/>
      <color rgb="FFC00000"/>
      <name val="Arial"/>
      <family val="2"/>
    </font>
    <font>
      <b/>
      <sz val="10"/>
      <color rgb="FFC00000"/>
      <name val="Arial"/>
      <family val="2"/>
    </font>
    <font>
      <b/>
      <sz val="12"/>
      <name val="Arial"/>
      <family val="2"/>
    </font>
    <font>
      <sz val="12"/>
      <color rgb="FFC00000"/>
      <name val="Arial"/>
      <family val="2"/>
    </font>
    <font>
      <b/>
      <i/>
      <sz val="9"/>
      <color rgb="FF000000"/>
      <name val="Arial"/>
      <family val="2"/>
    </font>
    <font>
      <u/>
      <sz val="12"/>
      <color theme="10"/>
      <name val="Arial"/>
      <family val="2"/>
    </font>
    <font>
      <b/>
      <sz val="10"/>
      <color rgb="FFFF0000"/>
      <name val="Arial"/>
      <family val="2"/>
    </font>
  </fonts>
  <fills count="13">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CCFF"/>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bgColor indexed="64"/>
      </patternFill>
    </fill>
    <fill>
      <patternFill patternType="solid">
        <fgColor rgb="FF92D050"/>
        <bgColor indexed="64"/>
      </patternFill>
    </fill>
  </fills>
  <borders count="46">
    <border>
      <left/>
      <right/>
      <top/>
      <bottom/>
      <diagonal/>
    </border>
    <border>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00B0F0"/>
      </left>
      <right style="thin">
        <color indexed="64"/>
      </right>
      <top style="medium">
        <color rgb="FF00B0F0"/>
      </top>
      <bottom style="medium">
        <color rgb="FF00B0F0"/>
      </bottom>
      <diagonal/>
    </border>
    <border>
      <left style="thin">
        <color indexed="64"/>
      </left>
      <right style="thin">
        <color indexed="64"/>
      </right>
      <top style="medium">
        <color rgb="FF00B0F0"/>
      </top>
      <bottom style="medium">
        <color rgb="FF00B0F0"/>
      </bottom>
      <diagonal/>
    </border>
    <border>
      <left style="thin">
        <color indexed="64"/>
      </left>
      <right style="medium">
        <color rgb="FF00B0F0"/>
      </right>
      <top style="medium">
        <color rgb="FF00B0F0"/>
      </top>
      <bottom style="medium">
        <color rgb="FF00B0F0"/>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medium">
        <color rgb="FF00B0F0"/>
      </left>
      <right style="medium">
        <color rgb="FF00B0F0"/>
      </right>
      <top style="medium">
        <color rgb="FF00B0F0"/>
      </top>
      <bottom style="medium">
        <color rgb="FF00B0F0"/>
      </bottom>
      <diagonal/>
    </border>
    <border>
      <left style="medium">
        <color rgb="FFFF0000"/>
      </left>
      <right/>
      <top style="medium">
        <color rgb="FFFF0000"/>
      </top>
      <bottom style="medium">
        <color rgb="FFFF0000"/>
      </bottom>
      <diagonal/>
    </border>
    <border>
      <left style="medium">
        <color theme="6" tint="-0.499984740745262"/>
      </left>
      <right style="medium">
        <color theme="6" tint="-0.499984740745262"/>
      </right>
      <top/>
      <bottom/>
      <diagonal/>
    </border>
    <border>
      <left style="medium">
        <color theme="6" tint="-0.499984740745262"/>
      </left>
      <right style="medium">
        <color theme="6" tint="-0.499984740745262"/>
      </right>
      <top/>
      <bottom style="medium">
        <color theme="6" tint="-0.499984740745262"/>
      </bottom>
      <diagonal/>
    </border>
    <border>
      <left/>
      <right style="medium">
        <color theme="6" tint="-0.499984740745262"/>
      </right>
      <top style="medium">
        <color theme="6" tint="-0.499984740745262"/>
      </top>
      <bottom/>
      <diagonal/>
    </border>
    <border>
      <left style="thin">
        <color indexed="64"/>
      </left>
      <right style="thin">
        <color indexed="64"/>
      </right>
      <top style="thin">
        <color indexed="64"/>
      </top>
      <bottom style="medium">
        <color rgb="FFFF0000"/>
      </bottom>
      <diagonal/>
    </border>
  </borders>
  <cellStyleXfs count="5">
    <xf numFmtId="0" fontId="0" fillId="0" borderId="0"/>
    <xf numFmtId="43" fontId="3" fillId="0" borderId="0" applyFont="0" applyFill="0" applyBorder="0" applyAlignment="0" applyProtection="0"/>
    <xf numFmtId="44" fontId="3" fillId="0" borderId="0" applyFont="0" applyFill="0" applyBorder="0" applyAlignment="0" applyProtection="0"/>
    <xf numFmtId="9" fontId="7" fillId="0" borderId="0" applyFont="0" applyFill="0" applyBorder="0" applyAlignment="0" applyProtection="0"/>
    <xf numFmtId="0" fontId="21" fillId="0" borderId="0" applyNumberFormat="0" applyFill="0" applyBorder="0" applyAlignment="0" applyProtection="0"/>
  </cellStyleXfs>
  <cellXfs count="428">
    <xf numFmtId="0" fontId="0" fillId="0" borderId="0" xfId="0"/>
    <xf numFmtId="164" fontId="8" fillId="0" borderId="0" xfId="1" applyNumberFormat="1" applyFont="1" applyFill="1" applyBorder="1" applyAlignment="1"/>
    <xf numFmtId="0" fontId="8" fillId="0" borderId="0" xfId="0" applyFont="1"/>
    <xf numFmtId="3" fontId="8" fillId="0" borderId="0" xfId="0" applyNumberFormat="1" applyFont="1"/>
    <xf numFmtId="0" fontId="1" fillId="0" borderId="0" xfId="0" applyFont="1"/>
    <xf numFmtId="164" fontId="1" fillId="3" borderId="2" xfId="1" applyNumberFormat="1" applyFont="1" applyFill="1" applyBorder="1" applyAlignment="1" applyProtection="1">
      <alignment horizontal="left"/>
    </xf>
    <xf numFmtId="166" fontId="1" fillId="0" borderId="0" xfId="0" applyNumberFormat="1" applyFont="1"/>
    <xf numFmtId="0" fontId="7" fillId="7" borderId="2" xfId="0" applyFont="1" applyFill="1" applyBorder="1"/>
    <xf numFmtId="0" fontId="7" fillId="10" borderId="2" xfId="0" applyFont="1" applyFill="1" applyBorder="1"/>
    <xf numFmtId="0" fontId="7" fillId="3" borderId="2" xfId="0" applyFont="1" applyFill="1" applyBorder="1"/>
    <xf numFmtId="0" fontId="18" fillId="11" borderId="2" xfId="0" applyFont="1" applyFill="1" applyBorder="1"/>
    <xf numFmtId="0" fontId="0" fillId="11" borderId="2" xfId="0" applyFill="1" applyBorder="1"/>
    <xf numFmtId="0" fontId="7" fillId="11" borderId="2" xfId="0" applyFont="1" applyFill="1" applyBorder="1"/>
    <xf numFmtId="0" fontId="0" fillId="11" borderId="19" xfId="0" applyFill="1" applyBorder="1"/>
    <xf numFmtId="0" fontId="7" fillId="11" borderId="2" xfId="0" applyFont="1" applyFill="1" applyBorder="1" applyAlignment="1">
      <alignment horizontal="left" indent="2"/>
    </xf>
    <xf numFmtId="0" fontId="0" fillId="2" borderId="0" xfId="0" applyFill="1"/>
    <xf numFmtId="0" fontId="7" fillId="11" borderId="2" xfId="0" applyFont="1" applyFill="1" applyBorder="1" applyAlignment="1">
      <alignment horizontal="left" vertical="top" wrapText="1"/>
    </xf>
    <xf numFmtId="0" fontId="7" fillId="12" borderId="2" xfId="0" applyFont="1" applyFill="1" applyBorder="1"/>
    <xf numFmtId="0" fontId="7" fillId="0" borderId="0" xfId="0" applyFont="1"/>
    <xf numFmtId="0" fontId="21" fillId="0" borderId="0" xfId="4"/>
    <xf numFmtId="0" fontId="18" fillId="2" borderId="8" xfId="0" applyFont="1" applyFill="1" applyBorder="1"/>
    <xf numFmtId="0" fontId="0" fillId="11" borderId="0" xfId="0" applyFill="1"/>
    <xf numFmtId="0" fontId="21" fillId="11" borderId="0" xfId="4" applyFill="1" applyBorder="1" applyAlignment="1">
      <alignment horizontal="right"/>
    </xf>
    <xf numFmtId="0" fontId="7" fillId="11" borderId="0" xfId="0" applyFont="1" applyFill="1" applyAlignment="1">
      <alignment horizontal="right"/>
    </xf>
    <xf numFmtId="0" fontId="21" fillId="11" borderId="0" xfId="4" applyFill="1" applyBorder="1" applyAlignment="1">
      <alignment horizontal="right" vertical="top"/>
    </xf>
    <xf numFmtId="0" fontId="1" fillId="0" borderId="0" xfId="0" applyFont="1" applyProtection="1">
      <protection locked="0"/>
    </xf>
    <xf numFmtId="0" fontId="18" fillId="3" borderId="0" xfId="0" applyFont="1" applyFill="1"/>
    <xf numFmtId="3" fontId="17" fillId="12" borderId="8" xfId="0" applyNumberFormat="1" applyFont="1" applyFill="1" applyBorder="1" applyAlignment="1">
      <alignment horizontal="center"/>
    </xf>
    <xf numFmtId="0" fontId="1" fillId="3" borderId="0" xfId="0" applyFont="1" applyFill="1"/>
    <xf numFmtId="43" fontId="2" fillId="7" borderId="0" xfId="1" applyFont="1" applyFill="1" applyAlignment="1" applyProtection="1">
      <alignment horizontal="right"/>
    </xf>
    <xf numFmtId="43" fontId="2" fillId="3" borderId="0" xfId="1" applyFont="1" applyFill="1" applyAlignment="1" applyProtection="1">
      <alignment horizontal="right"/>
    </xf>
    <xf numFmtId="0" fontId="2" fillId="3" borderId="0" xfId="0" applyFont="1" applyFill="1"/>
    <xf numFmtId="0" fontId="18" fillId="3" borderId="4" xfId="0" applyFont="1" applyFill="1" applyBorder="1"/>
    <xf numFmtId="0" fontId="22" fillId="3" borderId="4" xfId="0" applyFont="1" applyFill="1" applyBorder="1" applyAlignment="1">
      <alignment horizontal="center"/>
    </xf>
    <xf numFmtId="43" fontId="2" fillId="7" borderId="20" xfId="1" applyFont="1" applyFill="1" applyBorder="1" applyAlignment="1" applyProtection="1">
      <alignment horizontal="right"/>
    </xf>
    <xf numFmtId="43" fontId="2" fillId="7" borderId="3" xfId="1" applyFont="1" applyFill="1" applyBorder="1" applyAlignment="1" applyProtection="1">
      <alignment horizontal="right"/>
    </xf>
    <xf numFmtId="0" fontId="17" fillId="3" borderId="3" xfId="0" applyFont="1" applyFill="1" applyBorder="1"/>
    <xf numFmtId="0" fontId="17" fillId="3" borderId="1" xfId="0" applyFont="1" applyFill="1" applyBorder="1"/>
    <xf numFmtId="0" fontId="2" fillId="10" borderId="0" xfId="0" applyFont="1" applyFill="1"/>
    <xf numFmtId="169" fontId="2" fillId="3" borderId="0" xfId="0" applyNumberFormat="1" applyFont="1" applyFill="1" applyAlignment="1">
      <alignment horizontal="right"/>
    </xf>
    <xf numFmtId="0" fontId="1" fillId="3" borderId="4" xfId="0" applyFont="1" applyFill="1" applyBorder="1"/>
    <xf numFmtId="0" fontId="2" fillId="3" borderId="4" xfId="0" applyFont="1" applyFill="1" applyBorder="1" applyAlignment="1">
      <alignment horizontal="center"/>
    </xf>
    <xf numFmtId="0" fontId="2" fillId="3" borderId="3" xfId="0" applyFont="1" applyFill="1" applyBorder="1"/>
    <xf numFmtId="0" fontId="2" fillId="3" borderId="1" xfId="0" applyFont="1" applyFill="1" applyBorder="1"/>
    <xf numFmtId="0" fontId="2" fillId="12" borderId="1" xfId="0" applyFont="1" applyFill="1" applyBorder="1" applyProtection="1">
      <protection locked="0"/>
    </xf>
    <xf numFmtId="170" fontId="1" fillId="12" borderId="1" xfId="0" applyNumberFormat="1" applyFont="1" applyFill="1" applyBorder="1" applyProtection="1">
      <protection locked="0"/>
    </xf>
    <xf numFmtId="49" fontId="1" fillId="12" borderId="20" xfId="1" applyNumberFormat="1" applyFont="1" applyFill="1" applyBorder="1" applyProtection="1">
      <protection locked="0"/>
    </xf>
    <xf numFmtId="49" fontId="1" fillId="12" borderId="3" xfId="1" applyNumberFormat="1" applyFont="1" applyFill="1" applyBorder="1" applyProtection="1">
      <protection locked="0"/>
    </xf>
    <xf numFmtId="49" fontId="1" fillId="12" borderId="1" xfId="1" applyNumberFormat="1" applyFont="1" applyFill="1" applyBorder="1" applyProtection="1">
      <protection locked="0"/>
    </xf>
    <xf numFmtId="0" fontId="0" fillId="0" borderId="0" xfId="0" applyProtection="1">
      <protection locked="0"/>
    </xf>
    <xf numFmtId="49" fontId="11" fillId="12" borderId="0" xfId="0" applyNumberFormat="1" applyFont="1" applyFill="1" applyAlignment="1" applyProtection="1">
      <alignment horizontal="left" indent="1"/>
      <protection locked="0"/>
    </xf>
    <xf numFmtId="0" fontId="1" fillId="12" borderId="44" xfId="0" applyFont="1" applyFill="1" applyBorder="1" applyAlignment="1" applyProtection="1">
      <alignment horizontal="center"/>
      <protection locked="0"/>
    </xf>
    <xf numFmtId="49" fontId="11" fillId="12" borderId="0" xfId="0" applyNumberFormat="1" applyFont="1" applyFill="1" applyProtection="1">
      <protection locked="0"/>
    </xf>
    <xf numFmtId="0" fontId="1" fillId="12" borderId="42" xfId="0" applyFont="1" applyFill="1" applyBorder="1" applyAlignment="1" applyProtection="1">
      <alignment horizontal="center"/>
      <protection locked="0"/>
    </xf>
    <xf numFmtId="0" fontId="1" fillId="12" borderId="43" xfId="0" applyFont="1" applyFill="1" applyBorder="1" applyAlignment="1" applyProtection="1">
      <alignment horizontal="center"/>
      <protection locked="0"/>
    </xf>
    <xf numFmtId="0" fontId="1" fillId="0" borderId="0" xfId="0" applyFont="1" applyAlignment="1" applyProtection="1">
      <alignment horizontal="center"/>
      <protection locked="0"/>
    </xf>
    <xf numFmtId="3" fontId="8" fillId="0" borderId="0" xfId="0" applyNumberFormat="1" applyFont="1" applyProtection="1">
      <protection locked="0"/>
    </xf>
    <xf numFmtId="0" fontId="8" fillId="0" borderId="0" xfId="0" applyFont="1" applyProtection="1">
      <protection locked="0"/>
    </xf>
    <xf numFmtId="3" fontId="18" fillId="3" borderId="28" xfId="0" applyNumberFormat="1" applyFont="1" applyFill="1" applyBorder="1"/>
    <xf numFmtId="3" fontId="9" fillId="3" borderId="28" xfId="0" applyNumberFormat="1" applyFont="1" applyFill="1" applyBorder="1" applyAlignment="1">
      <alignment horizontal="center"/>
    </xf>
    <xf numFmtId="3" fontId="9" fillId="3" borderId="28" xfId="0" applyNumberFormat="1" applyFont="1" applyFill="1" applyBorder="1"/>
    <xf numFmtId="0" fontId="9" fillId="3" borderId="0" xfId="0" applyFont="1" applyFill="1"/>
    <xf numFmtId="0" fontId="1" fillId="3" borderId="0" xfId="0" applyFont="1" applyFill="1" applyAlignment="1">
      <alignment vertical="top" wrapText="1"/>
    </xf>
    <xf numFmtId="169" fontId="2" fillId="3" borderId="1" xfId="0" applyNumberFormat="1" applyFont="1" applyFill="1" applyBorder="1" applyAlignment="1">
      <alignment horizontal="left"/>
    </xf>
    <xf numFmtId="169" fontId="2" fillId="3" borderId="1" xfId="0" applyNumberFormat="1" applyFont="1" applyFill="1" applyBorder="1" applyAlignment="1">
      <alignment horizontal="center"/>
    </xf>
    <xf numFmtId="0" fontId="2" fillId="3" borderId="0" xfId="0" applyFont="1" applyFill="1" applyAlignment="1">
      <alignment horizontal="left"/>
    </xf>
    <xf numFmtId="0" fontId="1" fillId="3" borderId="0" xfId="0" applyFont="1" applyFill="1" applyAlignment="1">
      <alignment horizontal="center"/>
    </xf>
    <xf numFmtId="3" fontId="16" fillId="12" borderId="8" xfId="0" applyNumberFormat="1" applyFont="1" applyFill="1" applyBorder="1" applyAlignment="1">
      <alignment horizontal="center"/>
    </xf>
    <xf numFmtId="0" fontId="16" fillId="3" borderId="0" xfId="0" applyFont="1" applyFill="1" applyAlignment="1">
      <alignment horizontal="center"/>
    </xf>
    <xf numFmtId="0" fontId="17" fillId="3" borderId="0" xfId="0" applyFont="1" applyFill="1" applyAlignment="1">
      <alignment horizontal="center"/>
    </xf>
    <xf numFmtId="3" fontId="10" fillId="3" borderId="0" xfId="0" applyNumberFormat="1" applyFont="1" applyFill="1"/>
    <xf numFmtId="0" fontId="10" fillId="3" borderId="0" xfId="0" applyFont="1" applyFill="1"/>
    <xf numFmtId="0" fontId="17" fillId="3" borderId="0" xfId="0" applyFont="1" applyFill="1"/>
    <xf numFmtId="3" fontId="9" fillId="3" borderId="0" xfId="0" applyNumberFormat="1" applyFont="1" applyFill="1"/>
    <xf numFmtId="49" fontId="20" fillId="3" borderId="0" xfId="0" applyNumberFormat="1" applyFont="1" applyFill="1"/>
    <xf numFmtId="0" fontId="20" fillId="3" borderId="0" xfId="0" applyFont="1" applyFill="1"/>
    <xf numFmtId="0" fontId="2" fillId="7" borderId="0" xfId="0" applyFont="1" applyFill="1"/>
    <xf numFmtId="0" fontId="2" fillId="7" borderId="0" xfId="0" applyFont="1" applyFill="1" applyAlignment="1">
      <alignment horizontal="center"/>
    </xf>
    <xf numFmtId="0" fontId="11" fillId="3" borderId="0" xfId="0" applyFont="1" applyFill="1" applyAlignment="1">
      <alignment horizontal="left" indent="1"/>
    </xf>
    <xf numFmtId="49" fontId="11" fillId="3" borderId="0" xfId="0" applyNumberFormat="1" applyFont="1" applyFill="1" applyAlignment="1">
      <alignment horizontal="left" indent="1"/>
    </xf>
    <xf numFmtId="49" fontId="12" fillId="3" borderId="0" xfId="0" applyNumberFormat="1" applyFont="1" applyFill="1" applyAlignment="1">
      <alignment horizontal="left" indent="2"/>
    </xf>
    <xf numFmtId="0" fontId="12" fillId="3" borderId="0" xfId="0" applyFont="1" applyFill="1" applyAlignment="1">
      <alignment horizontal="left" indent="2"/>
    </xf>
    <xf numFmtId="0" fontId="1" fillId="10" borderId="0" xfId="0" applyFont="1" applyFill="1" applyAlignment="1">
      <alignment vertical="top"/>
    </xf>
    <xf numFmtId="0" fontId="1" fillId="10" borderId="0" xfId="0" applyFont="1" applyFill="1" applyAlignment="1">
      <alignment vertical="top" wrapText="1"/>
    </xf>
    <xf numFmtId="49" fontId="11" fillId="3" borderId="0" xfId="0" applyNumberFormat="1" applyFont="1" applyFill="1"/>
    <xf numFmtId="0" fontId="11" fillId="3" borderId="0" xfId="0" applyFont="1" applyFill="1"/>
    <xf numFmtId="49" fontId="12" fillId="3" borderId="0" xfId="0" applyNumberFormat="1" applyFont="1" applyFill="1"/>
    <xf numFmtId="0" fontId="12" fillId="3" borderId="0" xfId="0" applyFont="1" applyFill="1"/>
    <xf numFmtId="0" fontId="2" fillId="7" borderId="33" xfId="0" applyFont="1" applyFill="1" applyBorder="1"/>
    <xf numFmtId="0" fontId="11" fillId="8" borderId="0" xfId="0" applyFont="1" applyFill="1"/>
    <xf numFmtId="0" fontId="1" fillId="7" borderId="0" xfId="0" applyFont="1" applyFill="1"/>
    <xf numFmtId="3" fontId="9" fillId="3" borderId="0" xfId="0" applyNumberFormat="1" applyFont="1" applyFill="1" applyAlignment="1">
      <alignment horizontal="left" indent="2"/>
    </xf>
    <xf numFmtId="0" fontId="9" fillId="3" borderId="0" xfId="0" applyFont="1" applyFill="1" applyAlignment="1">
      <alignment horizontal="left" indent="2"/>
    </xf>
    <xf numFmtId="3" fontId="8" fillId="3" borderId="0" xfId="0" applyNumberFormat="1" applyFont="1" applyFill="1" applyAlignment="1">
      <alignment horizontal="left"/>
    </xf>
    <xf numFmtId="0" fontId="8" fillId="3" borderId="0" xfId="0" applyFont="1" applyFill="1" applyAlignment="1">
      <alignment horizontal="left"/>
    </xf>
    <xf numFmtId="169" fontId="2" fillId="3" borderId="0" xfId="0" applyNumberFormat="1" applyFont="1" applyFill="1" applyAlignment="1">
      <alignment horizontal="left"/>
    </xf>
    <xf numFmtId="3" fontId="2" fillId="3" borderId="0" xfId="0" applyNumberFormat="1" applyFont="1" applyFill="1" applyAlignment="1">
      <alignment horizontal="center"/>
    </xf>
    <xf numFmtId="3" fontId="2" fillId="7" borderId="0" xfId="0" applyNumberFormat="1" applyFont="1" applyFill="1" applyAlignment="1">
      <alignment horizontal="center"/>
    </xf>
    <xf numFmtId="0" fontId="9" fillId="7" borderId="0" xfId="0" applyFont="1" applyFill="1" applyAlignment="1">
      <alignment horizontal="right"/>
    </xf>
    <xf numFmtId="0" fontId="2" fillId="3" borderId="6" xfId="0" applyFont="1" applyFill="1" applyBorder="1" applyAlignment="1">
      <alignment horizontal="center"/>
    </xf>
    <xf numFmtId="0" fontId="1" fillId="3" borderId="2" xfId="0" applyFont="1" applyFill="1" applyBorder="1"/>
    <xf numFmtId="0" fontId="2" fillId="3" borderId="0" xfId="0" applyFont="1" applyFill="1" applyAlignment="1">
      <alignment horizontal="center"/>
    </xf>
    <xf numFmtId="0" fontId="14" fillId="3" borderId="0" xfId="0" applyFont="1" applyFill="1" applyAlignment="1">
      <alignment horizontal="center"/>
    </xf>
    <xf numFmtId="0" fontId="9" fillId="3" borderId="5" xfId="0" applyFont="1" applyFill="1" applyBorder="1" applyAlignment="1">
      <alignment horizontal="center"/>
    </xf>
    <xf numFmtId="0" fontId="2" fillId="3" borderId="5" xfId="0" applyFont="1" applyFill="1" applyBorder="1" applyAlignment="1">
      <alignment horizontal="center"/>
    </xf>
    <xf numFmtId="0" fontId="9" fillId="3" borderId="4" xfId="0" applyFont="1" applyFill="1" applyBorder="1" applyAlignment="1">
      <alignment horizontal="center"/>
    </xf>
    <xf numFmtId="0" fontId="6" fillId="3" borderId="5" xfId="0" applyFont="1" applyFill="1" applyBorder="1" applyAlignment="1">
      <alignment horizontal="center"/>
    </xf>
    <xf numFmtId="3" fontId="2" fillId="3" borderId="4" xfId="0" applyNumberFormat="1" applyFont="1" applyFill="1" applyBorder="1"/>
    <xf numFmtId="0" fontId="1" fillId="7" borderId="4" xfId="0" applyFont="1" applyFill="1" applyBorder="1"/>
    <xf numFmtId="0" fontId="9" fillId="7" borderId="4" xfId="0" applyFont="1" applyFill="1" applyBorder="1" applyAlignment="1">
      <alignment horizontal="right"/>
    </xf>
    <xf numFmtId="0" fontId="2" fillId="7" borderId="4" xfId="0" applyFont="1" applyFill="1" applyBorder="1" applyAlignment="1">
      <alignment horizontal="right"/>
    </xf>
    <xf numFmtId="3" fontId="2" fillId="10" borderId="0" xfId="0" applyNumberFormat="1" applyFont="1" applyFill="1"/>
    <xf numFmtId="0" fontId="9" fillId="3" borderId="0" xfId="0" applyFont="1" applyFill="1" applyAlignment="1">
      <alignment horizontal="right"/>
    </xf>
    <xf numFmtId="164" fontId="2" fillId="3" borderId="0" xfId="1" applyNumberFormat="1" applyFont="1" applyFill="1" applyBorder="1" applyAlignment="1" applyProtection="1"/>
    <xf numFmtId="0" fontId="2" fillId="3" borderId="0" xfId="0" applyFont="1" applyFill="1" applyAlignment="1">
      <alignment horizontal="right"/>
    </xf>
    <xf numFmtId="10" fontId="2" fillId="3" borderId="0" xfId="0" applyNumberFormat="1" applyFont="1" applyFill="1"/>
    <xf numFmtId="10" fontId="2" fillId="5" borderId="0" xfId="0" applyNumberFormat="1" applyFont="1" applyFill="1"/>
    <xf numFmtId="3" fontId="2" fillId="3" borderId="0" xfId="0" applyNumberFormat="1" applyFont="1" applyFill="1"/>
    <xf numFmtId="165" fontId="1" fillId="3" borderId="0" xfId="0" applyNumberFormat="1" applyFont="1" applyFill="1"/>
    <xf numFmtId="43" fontId="2" fillId="7" borderId="1" xfId="1" applyFont="1" applyFill="1" applyBorder="1" applyAlignment="1" applyProtection="1">
      <alignment horizontal="right"/>
    </xf>
    <xf numFmtId="165" fontId="1" fillId="3" borderId="1" xfId="0" applyNumberFormat="1" applyFont="1" applyFill="1" applyBorder="1"/>
    <xf numFmtId="0" fontId="1" fillId="3" borderId="1" xfId="0" applyFont="1" applyFill="1" applyBorder="1"/>
    <xf numFmtId="0" fontId="2" fillId="3" borderId="21" xfId="0" applyFont="1" applyFill="1" applyBorder="1" applyAlignment="1">
      <alignment horizontal="center"/>
    </xf>
    <xf numFmtId="164" fontId="1" fillId="3" borderId="2" xfId="1" applyNumberFormat="1" applyFont="1" applyFill="1" applyBorder="1" applyProtection="1"/>
    <xf numFmtId="0" fontId="2" fillId="3" borderId="2" xfId="0" applyFont="1" applyFill="1" applyBorder="1" applyAlignment="1">
      <alignment horizontal="center"/>
    </xf>
    <xf numFmtId="0" fontId="1" fillId="3" borderId="9" xfId="0" applyFont="1" applyFill="1" applyBorder="1" applyAlignment="1">
      <alignment vertical="top" wrapText="1"/>
    </xf>
    <xf numFmtId="0" fontId="2" fillId="3" borderId="8" xfId="0" applyFont="1" applyFill="1" applyBorder="1" applyAlignment="1">
      <alignment horizontal="center"/>
    </xf>
    <xf numFmtId="9" fontId="1" fillId="3" borderId="10" xfId="0" applyNumberFormat="1" applyFont="1" applyFill="1" applyBorder="1" applyAlignment="1">
      <alignment horizontal="right"/>
    </xf>
    <xf numFmtId="164" fontId="1" fillId="3" borderId="8" xfId="1" applyNumberFormat="1" applyFont="1" applyFill="1" applyBorder="1" applyProtection="1"/>
    <xf numFmtId="165" fontId="1" fillId="3" borderId="8" xfId="3" applyNumberFormat="1" applyFont="1" applyFill="1" applyBorder="1" applyProtection="1"/>
    <xf numFmtId="165" fontId="1" fillId="3" borderId="11" xfId="3" applyNumberFormat="1" applyFont="1" applyFill="1" applyBorder="1" applyProtection="1"/>
    <xf numFmtId="0" fontId="1" fillId="8" borderId="8" xfId="0" applyFont="1" applyFill="1" applyBorder="1" applyAlignment="1">
      <alignment horizontal="center"/>
    </xf>
    <xf numFmtId="0" fontId="1" fillId="3" borderId="7" xfId="0" applyFont="1" applyFill="1" applyBorder="1" applyAlignment="1">
      <alignment horizontal="right"/>
    </xf>
    <xf numFmtId="0" fontId="1" fillId="3" borderId="0" xfId="0" applyFont="1" applyFill="1" applyAlignment="1">
      <alignment horizontal="right"/>
    </xf>
    <xf numFmtId="9" fontId="1" fillId="3" borderId="0" xfId="3" applyFont="1" applyFill="1" applyBorder="1" applyProtection="1"/>
    <xf numFmtId="0" fontId="2" fillId="2" borderId="0" xfId="0" applyFont="1" applyFill="1"/>
    <xf numFmtId="171" fontId="2" fillId="3" borderId="0" xfId="2" applyNumberFormat="1" applyFont="1" applyFill="1" applyAlignment="1" applyProtection="1">
      <alignment horizontal="right"/>
    </xf>
    <xf numFmtId="164" fontId="2" fillId="3" borderId="1" xfId="1" applyNumberFormat="1" applyFont="1" applyFill="1" applyBorder="1" applyAlignment="1" applyProtection="1">
      <alignment horizontal="right"/>
    </xf>
    <xf numFmtId="9" fontId="1" fillId="3" borderId="2" xfId="3" applyFont="1" applyFill="1" applyBorder="1" applyProtection="1"/>
    <xf numFmtId="9" fontId="1" fillId="3" borderId="0" xfId="3" applyFont="1" applyFill="1" applyProtection="1"/>
    <xf numFmtId="9" fontId="2" fillId="3" borderId="10" xfId="3" applyFont="1" applyFill="1" applyBorder="1" applyProtection="1"/>
    <xf numFmtId="164" fontId="2" fillId="3" borderId="8" xfId="1" applyNumberFormat="1" applyFont="1" applyFill="1" applyBorder="1" applyProtection="1"/>
    <xf numFmtId="166" fontId="2" fillId="3" borderId="8" xfId="2" applyNumberFormat="1" applyFont="1" applyFill="1" applyBorder="1" applyProtection="1"/>
    <xf numFmtId="166" fontId="2" fillId="3" borderId="11" xfId="2" applyNumberFormat="1" applyFont="1" applyFill="1" applyBorder="1" applyProtection="1"/>
    <xf numFmtId="166" fontId="1" fillId="3" borderId="8" xfId="2" applyNumberFormat="1" applyFont="1" applyFill="1" applyBorder="1" applyProtection="1"/>
    <xf numFmtId="3" fontId="1" fillId="3" borderId="0" xfId="0" applyNumberFormat="1" applyFont="1" applyFill="1"/>
    <xf numFmtId="164" fontId="1" fillId="3" borderId="0" xfId="1" applyNumberFormat="1" applyFont="1" applyFill="1" applyProtection="1"/>
    <xf numFmtId="166" fontId="1" fillId="3" borderId="0" xfId="2" applyNumberFormat="1" applyFont="1" applyFill="1" applyProtection="1"/>
    <xf numFmtId="43" fontId="2" fillId="12" borderId="8" xfId="1" applyFont="1" applyFill="1" applyBorder="1" applyAlignment="1" applyProtection="1">
      <alignment horizontal="center"/>
      <protection locked="0"/>
    </xf>
    <xf numFmtId="10" fontId="2" fillId="12" borderId="6" xfId="0" applyNumberFormat="1" applyFont="1" applyFill="1" applyBorder="1" applyProtection="1">
      <protection locked="0"/>
    </xf>
    <xf numFmtId="43" fontId="2" fillId="12" borderId="8" xfId="1" applyFont="1" applyFill="1" applyBorder="1" applyAlignment="1" applyProtection="1">
      <alignment horizontal="right"/>
      <protection locked="0"/>
    </xf>
    <xf numFmtId="167" fontId="2" fillId="12" borderId="2" xfId="0" applyNumberFormat="1" applyFont="1" applyFill="1" applyBorder="1" applyProtection="1">
      <protection locked="0"/>
    </xf>
    <xf numFmtId="164" fontId="2" fillId="12" borderId="5" xfId="1" applyNumberFormat="1" applyFont="1" applyFill="1" applyBorder="1" applyAlignment="1" applyProtection="1">
      <protection locked="0"/>
    </xf>
    <xf numFmtId="0" fontId="13" fillId="12" borderId="5" xfId="0" applyFont="1" applyFill="1" applyBorder="1" applyAlignment="1" applyProtection="1">
      <alignment horizontal="center"/>
      <protection locked="0"/>
    </xf>
    <xf numFmtId="10" fontId="2" fillId="12" borderId="5" xfId="0" applyNumberFormat="1" applyFont="1" applyFill="1" applyBorder="1" applyProtection="1">
      <protection locked="0"/>
    </xf>
    <xf numFmtId="43" fontId="2" fillId="12" borderId="8" xfId="1" applyFont="1" applyFill="1" applyBorder="1" applyAlignment="1" applyProtection="1">
      <alignment horizontal="left"/>
      <protection locked="0"/>
    </xf>
    <xf numFmtId="171" fontId="2" fillId="12" borderId="0" xfId="2" applyNumberFormat="1" applyFont="1" applyFill="1" applyAlignment="1" applyProtection="1">
      <alignment horizontal="right"/>
      <protection locked="0"/>
    </xf>
    <xf numFmtId="164" fontId="2" fillId="12" borderId="1" xfId="1" applyNumberFormat="1" applyFont="1" applyFill="1" applyBorder="1" applyAlignment="1" applyProtection="1">
      <alignment horizontal="right"/>
      <protection locked="0"/>
    </xf>
    <xf numFmtId="9" fontId="1" fillId="12" borderId="7" xfId="3" applyFont="1" applyFill="1" applyBorder="1" applyProtection="1">
      <protection locked="0"/>
    </xf>
    <xf numFmtId="9" fontId="1" fillId="12" borderId="0" xfId="3" applyFont="1" applyFill="1" applyProtection="1">
      <protection locked="0"/>
    </xf>
    <xf numFmtId="3" fontId="2" fillId="12" borderId="8" xfId="0" applyNumberFormat="1" applyFont="1" applyFill="1" applyBorder="1" applyAlignment="1" applyProtection="1">
      <alignment horizontal="left"/>
      <protection locked="0"/>
    </xf>
    <xf numFmtId="169" fontId="18" fillId="3" borderId="0" xfId="0" applyNumberFormat="1" applyFont="1" applyFill="1" applyAlignment="1">
      <alignment horizontal="left"/>
    </xf>
    <xf numFmtId="164" fontId="6" fillId="3" borderId="0" xfId="1" applyNumberFormat="1" applyFont="1" applyFill="1" applyBorder="1" applyAlignment="1" applyProtection="1">
      <alignment horizontal="center" vertical="top" wrapText="1"/>
    </xf>
    <xf numFmtId="0" fontId="1" fillId="10" borderId="0" xfId="0" applyFont="1" applyFill="1"/>
    <xf numFmtId="164" fontId="6" fillId="7" borderId="1" xfId="1" applyNumberFormat="1" applyFont="1" applyFill="1" applyBorder="1" applyAlignment="1" applyProtection="1">
      <alignment horizontal="center" vertical="top" wrapText="1"/>
    </xf>
    <xf numFmtId="10" fontId="1" fillId="3" borderId="1" xfId="3" applyNumberFormat="1" applyFont="1" applyFill="1" applyBorder="1" applyAlignment="1" applyProtection="1">
      <alignment horizontal="right"/>
    </xf>
    <xf numFmtId="43" fontId="1" fillId="3" borderId="0" xfId="1" applyFont="1" applyFill="1" applyAlignment="1" applyProtection="1">
      <alignment horizontal="left"/>
    </xf>
    <xf numFmtId="43" fontId="2" fillId="3" borderId="3" xfId="1" applyFont="1" applyFill="1" applyBorder="1" applyAlignment="1" applyProtection="1">
      <alignment horizontal="left" indent="2"/>
    </xf>
    <xf numFmtId="164" fontId="1" fillId="3" borderId="3" xfId="1" applyNumberFormat="1" applyFont="1" applyFill="1" applyBorder="1" applyProtection="1"/>
    <xf numFmtId="0" fontId="1" fillId="3" borderId="3" xfId="0" applyFont="1" applyFill="1" applyBorder="1"/>
    <xf numFmtId="43" fontId="1" fillId="3" borderId="0" xfId="1" applyFont="1" applyFill="1" applyProtection="1"/>
    <xf numFmtId="164" fontId="1" fillId="3" borderId="0" xfId="1" applyNumberFormat="1" applyFont="1" applyFill="1" applyBorder="1" applyProtection="1"/>
    <xf numFmtId="43" fontId="2" fillId="3" borderId="0" xfId="1" applyFont="1" applyFill="1" applyAlignment="1" applyProtection="1">
      <alignment horizontal="left"/>
    </xf>
    <xf numFmtId="166" fontId="2" fillId="3" borderId="19" xfId="2" applyNumberFormat="1" applyFont="1" applyFill="1" applyBorder="1" applyProtection="1"/>
    <xf numFmtId="3" fontId="2" fillId="3" borderId="3" xfId="0" applyNumberFormat="1" applyFont="1" applyFill="1" applyBorder="1" applyAlignment="1">
      <alignment horizontal="center"/>
    </xf>
    <xf numFmtId="0" fontId="2" fillId="3" borderId="10" xfId="0" applyFont="1" applyFill="1" applyBorder="1" applyAlignment="1">
      <alignment horizontal="center"/>
    </xf>
    <xf numFmtId="9" fontId="1" fillId="3" borderId="7" xfId="3" applyFont="1" applyFill="1" applyBorder="1" applyProtection="1"/>
    <xf numFmtId="0" fontId="2" fillId="3" borderId="1" xfId="0" applyFont="1" applyFill="1" applyBorder="1" applyAlignment="1">
      <alignment horizontal="center"/>
    </xf>
    <xf numFmtId="9" fontId="1" fillId="3" borderId="15" xfId="3" applyFont="1" applyFill="1" applyBorder="1" applyProtection="1"/>
    <xf numFmtId="0" fontId="2" fillId="3" borderId="16" xfId="0" applyFont="1" applyFill="1" applyBorder="1" applyAlignment="1">
      <alignment horizontal="center"/>
    </xf>
    <xf numFmtId="9" fontId="2" fillId="3" borderId="18" xfId="3" applyFont="1" applyFill="1" applyBorder="1" applyProtection="1"/>
    <xf numFmtId="166" fontId="2" fillId="3" borderId="22" xfId="2" applyNumberFormat="1" applyFont="1" applyFill="1" applyBorder="1" applyProtection="1"/>
    <xf numFmtId="43" fontId="5" fillId="12" borderId="1" xfId="1" applyFont="1" applyFill="1" applyBorder="1" applyProtection="1">
      <protection locked="0"/>
    </xf>
    <xf numFmtId="164" fontId="1" fillId="12" borderId="0" xfId="1" applyNumberFormat="1" applyFont="1" applyFill="1" applyBorder="1" applyAlignment="1" applyProtection="1">
      <alignment horizontal="left"/>
      <protection locked="0"/>
    </xf>
    <xf numFmtId="0" fontId="1" fillId="2" borderId="1" xfId="0" applyFont="1" applyFill="1" applyBorder="1"/>
    <xf numFmtId="0" fontId="8" fillId="2" borderId="1" xfId="0" applyFont="1" applyFill="1" applyBorder="1"/>
    <xf numFmtId="3" fontId="18" fillId="3" borderId="28" xfId="0" applyNumberFormat="1" applyFont="1" applyFill="1" applyBorder="1" applyAlignment="1">
      <alignment vertical="center"/>
    </xf>
    <xf numFmtId="0" fontId="9" fillId="9" borderId="24" xfId="0" applyFont="1" applyFill="1" applyBorder="1" applyAlignment="1">
      <alignment horizontal="center" vertical="center"/>
    </xf>
    <xf numFmtId="3" fontId="17" fillId="12" borderId="27" xfId="0" applyNumberFormat="1" applyFont="1" applyFill="1" applyBorder="1" applyAlignment="1">
      <alignment horizontal="center"/>
    </xf>
    <xf numFmtId="43" fontId="17" fillId="12" borderId="21" xfId="1" applyFont="1" applyFill="1" applyBorder="1" applyAlignment="1" applyProtection="1">
      <alignment horizontal="center"/>
    </xf>
    <xf numFmtId="0" fontId="9" fillId="4" borderId="0" xfId="0" applyFont="1" applyFill="1" applyAlignment="1">
      <alignment horizontal="center"/>
    </xf>
    <xf numFmtId="0" fontId="9" fillId="4" borderId="9" xfId="0" applyFont="1" applyFill="1" applyBorder="1" applyAlignment="1">
      <alignment horizontal="center"/>
    </xf>
    <xf numFmtId="0" fontId="9" fillId="6" borderId="0" xfId="0" applyFont="1" applyFill="1" applyAlignment="1">
      <alignment horizontal="center"/>
    </xf>
    <xf numFmtId="0" fontId="9" fillId="6" borderId="9" xfId="0" applyFont="1" applyFill="1" applyBorder="1" applyAlignment="1">
      <alignment horizontal="center"/>
    </xf>
    <xf numFmtId="0" fontId="9" fillId="9" borderId="5" xfId="0" applyFont="1" applyFill="1" applyBorder="1" applyAlignment="1">
      <alignment horizontal="center"/>
    </xf>
    <xf numFmtId="169" fontId="2" fillId="3" borderId="20" xfId="0" applyNumberFormat="1" applyFont="1" applyFill="1" applyBorder="1" applyAlignment="1">
      <alignment horizontal="left"/>
    </xf>
    <xf numFmtId="3" fontId="8" fillId="3" borderId="23" xfId="0" applyNumberFormat="1" applyFont="1" applyFill="1" applyBorder="1" applyAlignment="1">
      <alignment horizontal="center" wrapText="1"/>
    </xf>
    <xf numFmtId="3" fontId="8" fillId="4" borderId="6" xfId="0" quotePrefix="1" applyNumberFormat="1" applyFont="1" applyFill="1" applyBorder="1" applyAlignment="1">
      <alignment horizontal="center"/>
    </xf>
    <xf numFmtId="3" fontId="8" fillId="6" borderId="6" xfId="0" quotePrefix="1" applyNumberFormat="1" applyFont="1" applyFill="1" applyBorder="1" applyAlignment="1">
      <alignment horizontal="center"/>
    </xf>
    <xf numFmtId="3" fontId="8" fillId="9" borderId="9" xfId="0" applyNumberFormat="1" applyFont="1" applyFill="1" applyBorder="1" applyAlignment="1">
      <alignment horizontal="center"/>
    </xf>
    <xf numFmtId="0" fontId="1" fillId="10" borderId="24" xfId="0" applyFont="1" applyFill="1" applyBorder="1"/>
    <xf numFmtId="3" fontId="8" fillId="3" borderId="2" xfId="0" applyNumberFormat="1" applyFont="1" applyFill="1" applyBorder="1" applyAlignment="1">
      <alignment horizontal="center"/>
    </xf>
    <xf numFmtId="3" fontId="8" fillId="4" borderId="2" xfId="0" quotePrefix="1" applyNumberFormat="1" applyFont="1" applyFill="1" applyBorder="1" applyAlignment="1">
      <alignment horizontal="center"/>
    </xf>
    <xf numFmtId="3" fontId="8" fillId="3" borderId="2" xfId="0" applyNumberFormat="1" applyFont="1" applyFill="1" applyBorder="1" applyAlignment="1">
      <alignment horizontal="center" wrapText="1"/>
    </xf>
    <xf numFmtId="3" fontId="8" fillId="6" borderId="2" xfId="0" quotePrefix="1" applyNumberFormat="1" applyFont="1" applyFill="1" applyBorder="1" applyAlignment="1">
      <alignment horizontal="center"/>
    </xf>
    <xf numFmtId="164" fontId="8" fillId="3" borderId="2" xfId="1" applyNumberFormat="1" applyFont="1" applyFill="1" applyBorder="1" applyAlignment="1" applyProtection="1">
      <alignment horizontal="center"/>
    </xf>
    <xf numFmtId="164" fontId="8" fillId="4" borderId="2" xfId="1" applyNumberFormat="1" applyFont="1" applyFill="1" applyBorder="1" applyAlignment="1" applyProtection="1">
      <alignment horizontal="center"/>
    </xf>
    <xf numFmtId="164" fontId="8" fillId="6" borderId="2" xfId="1" applyNumberFormat="1" applyFont="1" applyFill="1" applyBorder="1" applyAlignment="1" applyProtection="1">
      <alignment horizontal="center"/>
    </xf>
    <xf numFmtId="164" fontId="8" fillId="9" borderId="9" xfId="1" applyNumberFormat="1" applyFont="1" applyFill="1" applyBorder="1" applyAlignment="1" applyProtection="1">
      <alignment horizontal="center"/>
    </xf>
    <xf numFmtId="164" fontId="8" fillId="3" borderId="2" xfId="1" applyNumberFormat="1" applyFont="1" applyFill="1" applyBorder="1" applyAlignment="1" applyProtection="1"/>
    <xf numFmtId="164" fontId="8" fillId="4" borderId="2" xfId="1" applyNumberFormat="1" applyFont="1" applyFill="1" applyBorder="1" applyAlignment="1" applyProtection="1"/>
    <xf numFmtId="164" fontId="8" fillId="6" borderId="2" xfId="1" applyNumberFormat="1" applyFont="1" applyFill="1" applyBorder="1" applyAlignment="1" applyProtection="1"/>
    <xf numFmtId="164" fontId="8" fillId="9" borderId="9" xfId="1" applyNumberFormat="1" applyFont="1" applyFill="1" applyBorder="1" applyAlignment="1" applyProtection="1"/>
    <xf numFmtId="0" fontId="9" fillId="5" borderId="9" xfId="0" applyFont="1" applyFill="1" applyBorder="1"/>
    <xf numFmtId="49" fontId="12" fillId="3" borderId="3" xfId="0" applyNumberFormat="1" applyFont="1" applyFill="1" applyBorder="1" applyAlignment="1">
      <alignment horizontal="left" indent="2"/>
    </xf>
    <xf numFmtId="164" fontId="8" fillId="3" borderId="8" xfId="1" applyNumberFormat="1" applyFont="1" applyFill="1" applyBorder="1" applyAlignment="1" applyProtection="1"/>
    <xf numFmtId="164" fontId="8" fillId="4" borderId="8" xfId="1" applyNumberFormat="1" applyFont="1" applyFill="1" applyBorder="1" applyAlignment="1" applyProtection="1"/>
    <xf numFmtId="164" fontId="8" fillId="6" borderId="8" xfId="1" applyNumberFormat="1" applyFont="1" applyFill="1" applyBorder="1" applyAlignment="1" applyProtection="1"/>
    <xf numFmtId="164" fontId="8" fillId="9" borderId="11" xfId="1" applyNumberFormat="1" applyFont="1" applyFill="1" applyBorder="1" applyAlignment="1" applyProtection="1"/>
    <xf numFmtId="164" fontId="8" fillId="3" borderId="2" xfId="1" applyNumberFormat="1" applyFont="1" applyFill="1" applyBorder="1" applyProtection="1"/>
    <xf numFmtId="164" fontId="8" fillId="4" borderId="2" xfId="1" applyNumberFormat="1" applyFont="1" applyFill="1" applyBorder="1" applyProtection="1"/>
    <xf numFmtId="164" fontId="8" fillId="6" borderId="2" xfId="1" applyNumberFormat="1" applyFont="1" applyFill="1" applyBorder="1" applyProtection="1"/>
    <xf numFmtId="164" fontId="8" fillId="9" borderId="9" xfId="1" applyNumberFormat="1" applyFont="1" applyFill="1" applyBorder="1" applyProtection="1"/>
    <xf numFmtId="49" fontId="11" fillId="3" borderId="0" xfId="0" applyNumberFormat="1" applyFont="1" applyFill="1" applyAlignment="1">
      <alignment horizontal="left"/>
    </xf>
    <xf numFmtId="3" fontId="9" fillId="3" borderId="3" xfId="0" applyNumberFormat="1" applyFont="1" applyFill="1" applyBorder="1" applyAlignment="1">
      <alignment horizontal="left" indent="2"/>
    </xf>
    <xf numFmtId="164" fontId="8" fillId="3" borderId="8" xfId="1" applyNumberFormat="1" applyFont="1" applyFill="1" applyBorder="1" applyProtection="1"/>
    <xf numFmtId="164" fontId="8" fillId="4" borderId="8" xfId="1" applyNumberFormat="1" applyFont="1" applyFill="1" applyBorder="1" applyProtection="1"/>
    <xf numFmtId="164" fontId="8" fillId="6" borderId="8" xfId="1" applyNumberFormat="1" applyFont="1" applyFill="1" applyBorder="1" applyProtection="1"/>
    <xf numFmtId="164" fontId="8" fillId="9" borderId="11" xfId="1" applyNumberFormat="1" applyFont="1" applyFill="1" applyBorder="1" applyProtection="1"/>
    <xf numFmtId="3" fontId="8" fillId="3" borderId="12" xfId="0" applyNumberFormat="1" applyFont="1" applyFill="1" applyBorder="1" applyAlignment="1">
      <alignment horizontal="left"/>
    </xf>
    <xf numFmtId="3" fontId="9" fillId="3" borderId="2" xfId="0" applyNumberFormat="1" applyFont="1" applyFill="1" applyBorder="1" applyAlignment="1">
      <alignment horizontal="left" indent="2"/>
    </xf>
    <xf numFmtId="3" fontId="8" fillId="3" borderId="2" xfId="0" applyNumberFormat="1" applyFont="1" applyFill="1" applyBorder="1" applyAlignment="1">
      <alignment horizontal="left"/>
    </xf>
    <xf numFmtId="3" fontId="9" fillId="3" borderId="18" xfId="0" applyNumberFormat="1" applyFont="1" applyFill="1" applyBorder="1" applyAlignment="1">
      <alignment horizontal="left" indent="2"/>
    </xf>
    <xf numFmtId="164" fontId="8" fillId="3" borderId="22" xfId="1" applyNumberFormat="1" applyFont="1" applyFill="1" applyBorder="1" applyAlignment="1" applyProtection="1"/>
    <xf numFmtId="164" fontId="8" fillId="4" borderId="22" xfId="1" applyNumberFormat="1" applyFont="1" applyFill="1" applyBorder="1" applyAlignment="1" applyProtection="1"/>
    <xf numFmtId="164" fontId="8" fillId="6" borderId="22" xfId="1" applyNumberFormat="1" applyFont="1" applyFill="1" applyBorder="1" applyAlignment="1" applyProtection="1"/>
    <xf numFmtId="164" fontId="8" fillId="9" borderId="17" xfId="1" applyNumberFormat="1" applyFont="1" applyFill="1" applyBorder="1" applyAlignment="1" applyProtection="1"/>
    <xf numFmtId="0" fontId="8" fillId="5" borderId="9" xfId="0" applyFont="1" applyFill="1" applyBorder="1" applyProtection="1">
      <protection locked="0"/>
    </xf>
    <xf numFmtId="164" fontId="8" fillId="12" borderId="2" xfId="1" applyNumberFormat="1" applyFont="1" applyFill="1" applyBorder="1" applyAlignment="1" applyProtection="1">
      <protection locked="0"/>
    </xf>
    <xf numFmtId="0" fontId="2" fillId="2" borderId="1" xfId="0" applyFont="1" applyFill="1" applyBorder="1"/>
    <xf numFmtId="3" fontId="18" fillId="3" borderId="12" xfId="0" applyNumberFormat="1" applyFont="1" applyFill="1" applyBorder="1" applyAlignment="1">
      <alignment horizontal="center" vertical="center" wrapText="1"/>
    </xf>
    <xf numFmtId="3" fontId="9" fillId="3" borderId="5" xfId="0" applyNumberFormat="1" applyFont="1" applyFill="1" applyBorder="1" applyAlignment="1">
      <alignment horizontal="center" wrapText="1"/>
    </xf>
    <xf numFmtId="0" fontId="9" fillId="9" borderId="14" xfId="0" applyFont="1" applyFill="1" applyBorder="1" applyAlignment="1">
      <alignment horizontal="center"/>
    </xf>
    <xf numFmtId="169" fontId="2" fillId="3" borderId="23" xfId="0" applyNumberFormat="1" applyFont="1" applyFill="1" applyBorder="1" applyAlignment="1">
      <alignment horizontal="center" wrapText="1"/>
    </xf>
    <xf numFmtId="3" fontId="8" fillId="3" borderId="25" xfId="0" applyNumberFormat="1" applyFont="1" applyFill="1" applyBorder="1" applyAlignment="1">
      <alignment horizontal="center" wrapText="1"/>
    </xf>
    <xf numFmtId="3" fontId="8" fillId="3" borderId="20" xfId="0" applyNumberFormat="1" applyFont="1" applyFill="1" applyBorder="1" applyAlignment="1">
      <alignment horizontal="center" wrapText="1"/>
    </xf>
    <xf numFmtId="3" fontId="8" fillId="3" borderId="30" xfId="0" applyNumberFormat="1" applyFont="1" applyFill="1" applyBorder="1" applyAlignment="1">
      <alignment horizontal="center" wrapText="1"/>
    </xf>
    <xf numFmtId="3" fontId="8" fillId="4" borderId="23" xfId="0" quotePrefix="1" applyNumberFormat="1" applyFont="1" applyFill="1" applyBorder="1" applyAlignment="1">
      <alignment horizontal="center"/>
    </xf>
    <xf numFmtId="3" fontId="8" fillId="3" borderId="1" xfId="0" applyNumberFormat="1" applyFont="1" applyFill="1" applyBorder="1" applyAlignment="1">
      <alignment horizontal="center" wrapText="1"/>
    </xf>
    <xf numFmtId="3" fontId="8" fillId="6" borderId="23" xfId="0" quotePrefix="1" applyNumberFormat="1" applyFont="1" applyFill="1" applyBorder="1" applyAlignment="1">
      <alignment horizontal="center"/>
    </xf>
    <xf numFmtId="3" fontId="8" fillId="9" borderId="23" xfId="0" applyNumberFormat="1" applyFont="1" applyFill="1" applyBorder="1" applyAlignment="1">
      <alignment horizontal="center"/>
    </xf>
    <xf numFmtId="169" fontId="2" fillId="3" borderId="12" xfId="0" applyNumberFormat="1" applyFont="1" applyFill="1" applyBorder="1" applyAlignment="1">
      <alignment horizontal="left"/>
    </xf>
    <xf numFmtId="169" fontId="2" fillId="3" borderId="2" xfId="0" applyNumberFormat="1" applyFont="1" applyFill="1" applyBorder="1" applyAlignment="1">
      <alignment horizontal="left"/>
    </xf>
    <xf numFmtId="164" fontId="8" fillId="3" borderId="0" xfId="1" applyNumberFormat="1" applyFont="1" applyFill="1" applyBorder="1" applyAlignment="1" applyProtection="1">
      <alignment horizontal="right"/>
    </xf>
    <xf numFmtId="164" fontId="8" fillId="4" borderId="2" xfId="1" quotePrefix="1" applyNumberFormat="1" applyFont="1" applyFill="1" applyBorder="1" applyAlignment="1" applyProtection="1">
      <alignment horizontal="right"/>
    </xf>
    <xf numFmtId="164" fontId="8" fillId="3" borderId="0" xfId="1" applyNumberFormat="1" applyFont="1" applyFill="1" applyBorder="1" applyAlignment="1" applyProtection="1">
      <alignment horizontal="right" wrapText="1"/>
    </xf>
    <xf numFmtId="164" fontId="8" fillId="6" borderId="2" xfId="1" quotePrefix="1" applyNumberFormat="1" applyFont="1" applyFill="1" applyBorder="1" applyAlignment="1" applyProtection="1">
      <alignment horizontal="right"/>
    </xf>
    <xf numFmtId="164" fontId="8" fillId="9" borderId="9" xfId="1" applyNumberFormat="1" applyFont="1" applyFill="1" applyBorder="1" applyAlignment="1" applyProtection="1">
      <alignment horizontal="right"/>
    </xf>
    <xf numFmtId="43" fontId="8" fillId="3" borderId="0" xfId="1" applyFont="1" applyFill="1" applyBorder="1" applyAlignment="1" applyProtection="1">
      <alignment horizontal="right"/>
    </xf>
    <xf numFmtId="43" fontId="8" fillId="4" borderId="2" xfId="1" quotePrefix="1" applyFont="1" applyFill="1" applyBorder="1" applyAlignment="1" applyProtection="1">
      <alignment horizontal="right"/>
    </xf>
    <xf numFmtId="43" fontId="8" fillId="3" borderId="0" xfId="1" applyFont="1" applyFill="1" applyBorder="1" applyAlignment="1" applyProtection="1">
      <alignment horizontal="right" wrapText="1"/>
    </xf>
    <xf numFmtId="43" fontId="8" fillId="6" borderId="2" xfId="1" quotePrefix="1" applyFont="1" applyFill="1" applyBorder="1" applyAlignment="1" applyProtection="1">
      <alignment horizontal="right"/>
    </xf>
    <xf numFmtId="43" fontId="8" fillId="9" borderId="9" xfId="1" applyFont="1" applyFill="1" applyBorder="1" applyAlignment="1" applyProtection="1">
      <alignment horizontal="right"/>
    </xf>
    <xf numFmtId="168" fontId="8" fillId="3" borderId="0" xfId="3" applyNumberFormat="1" applyFont="1" applyFill="1" applyBorder="1" applyAlignment="1" applyProtection="1">
      <alignment horizontal="right"/>
    </xf>
    <xf numFmtId="168" fontId="8" fillId="4" borderId="2" xfId="3" quotePrefix="1" applyNumberFormat="1" applyFont="1" applyFill="1" applyBorder="1" applyAlignment="1" applyProtection="1">
      <alignment horizontal="right"/>
    </xf>
    <xf numFmtId="168" fontId="8" fillId="6" borderId="2" xfId="3" quotePrefix="1" applyNumberFormat="1" applyFont="1" applyFill="1" applyBorder="1" applyAlignment="1" applyProtection="1">
      <alignment horizontal="right"/>
    </xf>
    <xf numFmtId="168" fontId="8" fillId="9" borderId="9" xfId="3" applyNumberFormat="1" applyFont="1" applyFill="1" applyBorder="1" applyAlignment="1" applyProtection="1">
      <alignment horizontal="right"/>
    </xf>
    <xf numFmtId="3" fontId="10" fillId="3" borderId="2" xfId="0" applyNumberFormat="1" applyFont="1" applyFill="1" applyBorder="1"/>
    <xf numFmtId="164" fontId="8" fillId="3" borderId="0" xfId="1" applyNumberFormat="1" applyFont="1" applyFill="1" applyBorder="1" applyAlignment="1" applyProtection="1">
      <alignment horizontal="center"/>
    </xf>
    <xf numFmtId="172" fontId="8" fillId="4" borderId="2" xfId="1" applyNumberFormat="1" applyFont="1" applyFill="1" applyBorder="1" applyAlignment="1" applyProtection="1">
      <alignment horizontal="right"/>
    </xf>
    <xf numFmtId="3" fontId="9" fillId="3" borderId="2" xfId="0" applyNumberFormat="1" applyFont="1" applyFill="1" applyBorder="1"/>
    <xf numFmtId="0" fontId="2" fillId="5" borderId="0" xfId="0" applyFont="1" applyFill="1"/>
    <xf numFmtId="49" fontId="11" fillId="3" borderId="2" xfId="0" applyNumberFormat="1" applyFont="1" applyFill="1" applyBorder="1"/>
    <xf numFmtId="164" fontId="8" fillId="3" borderId="0" xfId="1" applyNumberFormat="1" applyFont="1" applyFill="1" applyBorder="1" applyAlignment="1" applyProtection="1"/>
    <xf numFmtId="49" fontId="11" fillId="3" borderId="2" xfId="0" applyNumberFormat="1" applyFont="1" applyFill="1" applyBorder="1" applyAlignment="1">
      <alignment horizontal="left" indent="1"/>
    </xf>
    <xf numFmtId="49" fontId="12" fillId="3" borderId="2" xfId="0" applyNumberFormat="1" applyFont="1" applyFill="1" applyBorder="1" applyAlignment="1">
      <alignment horizontal="left" indent="2"/>
    </xf>
    <xf numFmtId="166" fontId="8" fillId="3" borderId="2" xfId="2" applyNumberFormat="1" applyFont="1" applyFill="1" applyBorder="1" applyAlignment="1" applyProtection="1"/>
    <xf numFmtId="164" fontId="8" fillId="3" borderId="19" xfId="1" applyNumberFormat="1" applyFont="1" applyFill="1" applyBorder="1" applyAlignment="1" applyProtection="1"/>
    <xf numFmtId="49" fontId="12" fillId="3" borderId="8" xfId="0" applyNumberFormat="1" applyFont="1" applyFill="1" applyBorder="1" applyAlignment="1">
      <alignment horizontal="left" indent="2"/>
    </xf>
    <xf numFmtId="166" fontId="8" fillId="3" borderId="8" xfId="2" applyNumberFormat="1" applyFont="1" applyFill="1" applyBorder="1" applyAlignment="1" applyProtection="1"/>
    <xf numFmtId="164" fontId="8" fillId="3" borderId="3" xfId="1" applyNumberFormat="1" applyFont="1" applyFill="1" applyBorder="1" applyAlignment="1" applyProtection="1"/>
    <xf numFmtId="49" fontId="12" fillId="3" borderId="2" xfId="0" applyNumberFormat="1" applyFont="1" applyFill="1" applyBorder="1"/>
    <xf numFmtId="164" fontId="8" fillId="3" borderId="0" xfId="1" applyNumberFormat="1" applyFont="1" applyFill="1" applyBorder="1" applyProtection="1"/>
    <xf numFmtId="44" fontId="11" fillId="3" borderId="2" xfId="0" applyNumberFormat="1" applyFont="1" applyFill="1" applyBorder="1" applyAlignment="1">
      <alignment horizontal="left" indent="1"/>
    </xf>
    <xf numFmtId="49" fontId="11" fillId="3" borderId="2" xfId="0" applyNumberFormat="1" applyFont="1" applyFill="1" applyBorder="1" applyAlignment="1">
      <alignment horizontal="left"/>
    </xf>
    <xf numFmtId="3" fontId="9" fillId="3" borderId="8" xfId="0" applyNumberFormat="1" applyFont="1" applyFill="1" applyBorder="1" applyAlignment="1">
      <alignment horizontal="left" indent="2"/>
    </xf>
    <xf numFmtId="166" fontId="8" fillId="3" borderId="8" xfId="2" applyNumberFormat="1" applyFont="1" applyFill="1" applyBorder="1" applyProtection="1"/>
    <xf numFmtId="164" fontId="8" fillId="3" borderId="3" xfId="1" applyNumberFormat="1" applyFont="1" applyFill="1" applyBorder="1" applyProtection="1"/>
    <xf numFmtId="166" fontId="11" fillId="3" borderId="2" xfId="2" applyNumberFormat="1" applyFont="1" applyFill="1" applyBorder="1" applyProtection="1"/>
    <xf numFmtId="164" fontId="8" fillId="6" borderId="17" xfId="1" applyNumberFormat="1" applyFont="1" applyFill="1" applyBorder="1" applyAlignment="1" applyProtection="1"/>
    <xf numFmtId="166" fontId="8" fillId="12" borderId="2" xfId="2" applyNumberFormat="1" applyFont="1" applyFill="1" applyBorder="1" applyAlignment="1" applyProtection="1">
      <protection locked="0"/>
    </xf>
    <xf numFmtId="0" fontId="1" fillId="5" borderId="0" xfId="0" applyFont="1" applyFill="1" applyProtection="1">
      <protection locked="0"/>
    </xf>
    <xf numFmtId="3" fontId="7" fillId="7" borderId="28" xfId="0" applyNumberFormat="1" applyFont="1" applyFill="1" applyBorder="1" applyAlignment="1">
      <alignment horizontal="right" vertical="center"/>
    </xf>
    <xf numFmtId="169" fontId="2" fillId="3" borderId="19" xfId="0" applyNumberFormat="1" applyFont="1" applyFill="1" applyBorder="1" applyAlignment="1">
      <alignment horizontal="center" wrapText="1"/>
    </xf>
    <xf numFmtId="0" fontId="9" fillId="10" borderId="0" xfId="0" applyFont="1" applyFill="1"/>
    <xf numFmtId="43" fontId="8" fillId="4" borderId="2" xfId="1" quotePrefix="1" applyFont="1" applyFill="1" applyBorder="1" applyAlignment="1" applyProtection="1">
      <alignment horizontal="center"/>
    </xf>
    <xf numFmtId="43" fontId="8" fillId="6" borderId="2" xfId="1" quotePrefix="1" applyFont="1" applyFill="1" applyBorder="1" applyAlignment="1" applyProtection="1">
      <alignment horizontal="center"/>
    </xf>
    <xf numFmtId="43" fontId="8" fillId="9" borderId="9" xfId="1" applyFont="1" applyFill="1" applyBorder="1" applyAlignment="1" applyProtection="1">
      <alignment horizontal="center"/>
    </xf>
    <xf numFmtId="168" fontId="8" fillId="3" borderId="2" xfId="3" applyNumberFormat="1" applyFont="1" applyFill="1" applyBorder="1" applyAlignment="1" applyProtection="1">
      <alignment horizontal="right"/>
    </xf>
    <xf numFmtId="0" fontId="8" fillId="10" borderId="0" xfId="0" applyFont="1" applyFill="1"/>
    <xf numFmtId="0" fontId="9" fillId="5" borderId="0" xfId="0" applyFont="1" applyFill="1"/>
    <xf numFmtId="3" fontId="9" fillId="12" borderId="12" xfId="0" applyNumberFormat="1" applyFont="1" applyFill="1" applyBorder="1" applyAlignment="1" applyProtection="1">
      <alignment horizontal="center" vertical="center" wrapText="1"/>
      <protection locked="0"/>
    </xf>
    <xf numFmtId="43" fontId="8" fillId="12" borderId="2" xfId="1" applyFont="1" applyFill="1" applyBorder="1" applyAlignment="1" applyProtection="1">
      <alignment horizontal="center"/>
      <protection locked="0"/>
    </xf>
    <xf numFmtId="0" fontId="8" fillId="5" borderId="0" xfId="0" applyFont="1" applyFill="1" applyProtection="1">
      <protection locked="0"/>
    </xf>
    <xf numFmtId="0" fontId="18" fillId="2" borderId="1" xfId="0" applyFont="1" applyFill="1" applyBorder="1"/>
    <xf numFmtId="3" fontId="18" fillId="3" borderId="4" xfId="0" applyNumberFormat="1" applyFont="1" applyFill="1" applyBorder="1"/>
    <xf numFmtId="3" fontId="9" fillId="3" borderId="4" xfId="0" applyNumberFormat="1" applyFont="1" applyFill="1" applyBorder="1" applyAlignment="1">
      <alignment horizontal="center" wrapText="1"/>
    </xf>
    <xf numFmtId="0" fontId="9" fillId="3" borderId="13" xfId="0" applyFont="1" applyFill="1" applyBorder="1"/>
    <xf numFmtId="169" fontId="2" fillId="3" borderId="1" xfId="0" applyNumberFormat="1" applyFont="1" applyFill="1" applyBorder="1" applyAlignment="1">
      <alignment horizontal="center" wrapText="1"/>
    </xf>
    <xf numFmtId="169" fontId="2" fillId="7" borderId="0" xfId="0" applyNumberFormat="1" applyFont="1" applyFill="1" applyAlignment="1">
      <alignment horizontal="right"/>
    </xf>
    <xf numFmtId="43" fontId="8" fillId="3" borderId="2" xfId="1" applyFont="1" applyFill="1" applyBorder="1" applyAlignment="1" applyProtection="1">
      <alignment horizontal="center"/>
    </xf>
    <xf numFmtId="164" fontId="9" fillId="3" borderId="0" xfId="1" applyNumberFormat="1" applyFont="1" applyFill="1" applyBorder="1" applyAlignment="1" applyProtection="1">
      <alignment horizontal="right"/>
    </xf>
    <xf numFmtId="164" fontId="15" fillId="3" borderId="2" xfId="1" applyNumberFormat="1" applyFont="1" applyFill="1" applyBorder="1" applyAlignment="1" applyProtection="1">
      <alignment horizontal="left"/>
    </xf>
    <xf numFmtId="166" fontId="8" fillId="3" borderId="0" xfId="2" applyNumberFormat="1" applyFont="1" applyFill="1" applyBorder="1" applyAlignment="1" applyProtection="1"/>
    <xf numFmtId="166" fontId="8" fillId="3" borderId="3" xfId="2" applyNumberFormat="1" applyFont="1" applyFill="1" applyBorder="1" applyAlignment="1" applyProtection="1"/>
    <xf numFmtId="44" fontId="11" fillId="3" borderId="0" xfId="0" applyNumberFormat="1" applyFont="1" applyFill="1" applyAlignment="1">
      <alignment horizontal="left" indent="1"/>
    </xf>
    <xf numFmtId="44" fontId="11" fillId="3" borderId="0" xfId="0" applyNumberFormat="1" applyFont="1" applyFill="1"/>
    <xf numFmtId="166" fontId="11" fillId="3" borderId="0" xfId="2" applyNumberFormat="1" applyFont="1" applyFill="1" applyBorder="1" applyAlignment="1" applyProtection="1">
      <alignment horizontal="left" indent="1"/>
    </xf>
    <xf numFmtId="166" fontId="11" fillId="3" borderId="0" xfId="2" applyNumberFormat="1" applyFont="1" applyFill="1" applyBorder="1" applyProtection="1"/>
    <xf numFmtId="49" fontId="12" fillId="3" borderId="3" xfId="0" applyNumberFormat="1" applyFont="1" applyFill="1" applyBorder="1" applyAlignment="1">
      <alignment horizontal="left" indent="1"/>
    </xf>
    <xf numFmtId="166" fontId="8" fillId="3" borderId="3" xfId="2" applyNumberFormat="1" applyFont="1" applyFill="1" applyBorder="1" applyProtection="1"/>
    <xf numFmtId="164" fontId="8" fillId="3" borderId="34" xfId="1" applyNumberFormat="1" applyFont="1" applyFill="1" applyBorder="1" applyProtection="1"/>
    <xf numFmtId="164" fontId="8" fillId="3" borderId="35" xfId="1" applyNumberFormat="1" applyFont="1" applyFill="1" applyBorder="1" applyProtection="1"/>
    <xf numFmtId="164" fontId="8" fillId="3" borderId="36" xfId="1" applyNumberFormat="1" applyFont="1" applyFill="1" applyBorder="1" applyProtection="1"/>
    <xf numFmtId="164" fontId="8" fillId="4" borderId="3" xfId="1" applyNumberFormat="1" applyFont="1" applyFill="1" applyBorder="1" applyProtection="1"/>
    <xf numFmtId="164" fontId="8" fillId="3" borderId="41" xfId="1" applyNumberFormat="1" applyFont="1" applyFill="1" applyBorder="1" applyProtection="1"/>
    <xf numFmtId="164" fontId="8" fillId="3" borderId="40" xfId="1" applyNumberFormat="1" applyFont="1" applyFill="1" applyBorder="1" applyProtection="1"/>
    <xf numFmtId="164" fontId="8" fillId="6" borderId="11" xfId="1" applyNumberFormat="1" applyFont="1" applyFill="1" applyBorder="1" applyProtection="1"/>
    <xf numFmtId="3" fontId="8" fillId="3" borderId="0" xfId="0" applyNumberFormat="1" applyFont="1" applyFill="1"/>
    <xf numFmtId="168" fontId="8" fillId="3" borderId="2" xfId="3" applyNumberFormat="1" applyFont="1" applyFill="1" applyBorder="1" applyAlignment="1" applyProtection="1"/>
    <xf numFmtId="168" fontId="8" fillId="3" borderId="12" xfId="3" applyNumberFormat="1" applyFont="1" applyFill="1" applyBorder="1" applyAlignment="1" applyProtection="1"/>
    <xf numFmtId="43" fontId="8" fillId="3" borderId="2" xfId="1" applyFont="1" applyFill="1" applyBorder="1" applyAlignment="1" applyProtection="1">
      <alignment horizontal="right"/>
    </xf>
    <xf numFmtId="168" fontId="8" fillId="3" borderId="24" xfId="3" applyNumberFormat="1" applyFont="1" applyFill="1" applyBorder="1" applyProtection="1"/>
    <xf numFmtId="168" fontId="8" fillId="3" borderId="9" xfId="3" applyNumberFormat="1" applyFont="1" applyFill="1" applyBorder="1" applyAlignment="1" applyProtection="1"/>
    <xf numFmtId="168" fontId="8" fillId="3" borderId="7" xfId="3" applyNumberFormat="1" applyFont="1" applyFill="1" applyBorder="1" applyAlignment="1" applyProtection="1"/>
    <xf numFmtId="168" fontId="8" fillId="3" borderId="8" xfId="3" applyNumberFormat="1" applyFont="1" applyFill="1" applyBorder="1" applyAlignment="1" applyProtection="1"/>
    <xf numFmtId="43" fontId="8" fillId="3" borderId="29" xfId="1" applyFont="1" applyFill="1" applyBorder="1" applyAlignment="1" applyProtection="1">
      <alignment horizontal="right"/>
    </xf>
    <xf numFmtId="168" fontId="8" fillId="3" borderId="45" xfId="3" applyNumberFormat="1" applyFont="1" applyFill="1" applyBorder="1" applyAlignment="1" applyProtection="1"/>
    <xf numFmtId="168" fontId="8" fillId="3" borderId="24" xfId="3" applyNumberFormat="1" applyFont="1" applyFill="1" applyBorder="1" applyAlignment="1" applyProtection="1"/>
    <xf numFmtId="3" fontId="9" fillId="3" borderId="3" xfId="0" applyNumberFormat="1" applyFont="1" applyFill="1" applyBorder="1"/>
    <xf numFmtId="166" fontId="9" fillId="3" borderId="37" xfId="2" applyNumberFormat="1" applyFont="1" applyFill="1" applyBorder="1" applyAlignment="1" applyProtection="1"/>
    <xf numFmtId="166" fontId="9" fillId="3" borderId="38" xfId="2" applyNumberFormat="1" applyFont="1" applyFill="1" applyBorder="1" applyAlignment="1" applyProtection="1"/>
    <xf numFmtId="166" fontId="9" fillId="3" borderId="39" xfId="2" applyNumberFormat="1" applyFont="1" applyFill="1" applyBorder="1" applyAlignment="1" applyProtection="1"/>
    <xf numFmtId="166" fontId="9" fillId="3" borderId="11" xfId="2" applyNumberFormat="1" applyFont="1" applyFill="1" applyBorder="1" applyAlignment="1" applyProtection="1"/>
    <xf numFmtId="166" fontId="9" fillId="3" borderId="10" xfId="2" applyNumberFormat="1" applyFont="1" applyFill="1" applyBorder="1" applyAlignment="1" applyProtection="1"/>
    <xf numFmtId="166" fontId="9" fillId="3" borderId="33" xfId="2" applyNumberFormat="1" applyFont="1" applyFill="1" applyBorder="1" applyAlignment="1" applyProtection="1"/>
    <xf numFmtId="166" fontId="9" fillId="3" borderId="11" xfId="2" applyNumberFormat="1" applyFont="1" applyFill="1" applyBorder="1" applyProtection="1"/>
    <xf numFmtId="164" fontId="9" fillId="12" borderId="0" xfId="1" applyNumberFormat="1" applyFont="1" applyFill="1" applyBorder="1" applyAlignment="1" applyProtection="1">
      <alignment horizontal="right"/>
      <protection locked="0"/>
    </xf>
    <xf numFmtId="0" fontId="15" fillId="2" borderId="1" xfId="0" applyFont="1" applyFill="1" applyBorder="1"/>
    <xf numFmtId="164" fontId="16" fillId="3" borderId="0" xfId="1" applyNumberFormat="1" applyFont="1" applyFill="1" applyBorder="1" applyAlignment="1" applyProtection="1">
      <alignment horizontal="left"/>
    </xf>
    <xf numFmtId="164" fontId="8" fillId="3" borderId="34" xfId="1" applyNumberFormat="1" applyFont="1" applyFill="1" applyBorder="1" applyAlignment="1" applyProtection="1"/>
    <xf numFmtId="164" fontId="8" fillId="3" borderId="35" xfId="1" applyNumberFormat="1" applyFont="1" applyFill="1" applyBorder="1" applyAlignment="1" applyProtection="1"/>
    <xf numFmtId="164" fontId="8" fillId="3" borderId="36" xfId="1" applyNumberFormat="1" applyFont="1" applyFill="1" applyBorder="1" applyAlignment="1" applyProtection="1"/>
    <xf numFmtId="164" fontId="8" fillId="4" borderId="9" xfId="1" applyNumberFormat="1" applyFont="1" applyFill="1" applyBorder="1" applyAlignment="1" applyProtection="1"/>
    <xf numFmtId="49" fontId="11" fillId="3" borderId="28" xfId="0" applyNumberFormat="1" applyFont="1" applyFill="1" applyBorder="1" applyAlignment="1">
      <alignment horizontal="left"/>
    </xf>
    <xf numFmtId="166" fontId="8" fillId="3" borderId="0" xfId="2" applyNumberFormat="1" applyFont="1" applyFill="1" applyBorder="1" applyProtection="1"/>
    <xf numFmtId="164" fontId="8" fillId="4" borderId="12" xfId="1" applyNumberFormat="1" applyFont="1" applyFill="1" applyBorder="1" applyProtection="1"/>
    <xf numFmtId="164" fontId="8" fillId="3" borderId="2" xfId="1" applyNumberFormat="1" applyFont="1" applyFill="1" applyBorder="1" applyAlignment="1" applyProtection="1">
      <alignment horizontal="right"/>
    </xf>
    <xf numFmtId="164" fontId="8" fillId="6" borderId="12" xfId="1" applyNumberFormat="1" applyFont="1" applyFill="1" applyBorder="1" applyProtection="1"/>
    <xf numFmtId="164" fontId="8" fillId="9" borderId="24" xfId="1" applyNumberFormat="1" applyFont="1" applyFill="1" applyBorder="1" applyProtection="1"/>
    <xf numFmtId="49" fontId="12" fillId="3" borderId="1" xfId="0" applyNumberFormat="1" applyFont="1" applyFill="1" applyBorder="1" applyAlignment="1">
      <alignment horizontal="left" indent="1"/>
    </xf>
    <xf numFmtId="166" fontId="8" fillId="3" borderId="1" xfId="2" applyNumberFormat="1" applyFont="1" applyFill="1" applyBorder="1" applyProtection="1"/>
    <xf numFmtId="164" fontId="8" fillId="4" borderId="19" xfId="1" applyNumberFormat="1" applyFont="1" applyFill="1" applyBorder="1" applyProtection="1"/>
    <xf numFmtId="164" fontId="8" fillId="3" borderId="15" xfId="1" applyNumberFormat="1" applyFont="1" applyFill="1" applyBorder="1" applyProtection="1"/>
    <xf numFmtId="164" fontId="8" fillId="3" borderId="33" xfId="1" applyNumberFormat="1" applyFont="1" applyFill="1" applyBorder="1" applyProtection="1"/>
    <xf numFmtId="164" fontId="8" fillId="6" borderId="32" xfId="1" applyNumberFormat="1" applyFont="1" applyFill="1" applyBorder="1" applyProtection="1"/>
    <xf numFmtId="164" fontId="8" fillId="9" borderId="32" xfId="1" applyNumberFormat="1" applyFont="1" applyFill="1" applyBorder="1" applyProtection="1"/>
    <xf numFmtId="3" fontId="9" fillId="3" borderId="1" xfId="0" applyNumberFormat="1" applyFont="1" applyFill="1" applyBorder="1"/>
    <xf numFmtId="168" fontId="8" fillId="3" borderId="34" xfId="3" applyNumberFormat="1" applyFont="1" applyFill="1" applyBorder="1" applyAlignment="1" applyProtection="1"/>
    <xf numFmtId="168" fontId="8" fillId="3" borderId="35" xfId="3" applyNumberFormat="1" applyFont="1" applyFill="1" applyBorder="1" applyAlignment="1" applyProtection="1"/>
    <xf numFmtId="168" fontId="8" fillId="3" borderId="36" xfId="3" applyNumberFormat="1" applyFont="1" applyFill="1" applyBorder="1" applyAlignment="1" applyProtection="1"/>
    <xf numFmtId="168" fontId="8" fillId="4" borderId="9" xfId="3" applyNumberFormat="1" applyFont="1" applyFill="1" applyBorder="1" applyAlignment="1" applyProtection="1"/>
    <xf numFmtId="168" fontId="8" fillId="3" borderId="19" xfId="3" applyNumberFormat="1" applyFont="1" applyFill="1" applyBorder="1" applyAlignment="1" applyProtection="1"/>
    <xf numFmtId="168" fontId="8" fillId="3" borderId="32" xfId="3" applyNumberFormat="1" applyFont="1" applyFill="1" applyBorder="1" applyProtection="1"/>
    <xf numFmtId="166" fontId="9" fillId="3" borderId="19" xfId="2" applyNumberFormat="1" applyFont="1" applyFill="1" applyBorder="1" applyAlignment="1" applyProtection="1"/>
    <xf numFmtId="166" fontId="9" fillId="3" borderId="15" xfId="2" applyNumberFormat="1" applyFont="1" applyFill="1" applyBorder="1" applyAlignment="1" applyProtection="1"/>
    <xf numFmtId="166" fontId="9" fillId="4" borderId="33" xfId="2" applyNumberFormat="1" applyFont="1" applyFill="1" applyBorder="1" applyAlignment="1" applyProtection="1"/>
    <xf numFmtId="43" fontId="9" fillId="3" borderId="11" xfId="1" applyFont="1" applyFill="1" applyBorder="1" applyAlignment="1" applyProtection="1">
      <alignment horizontal="right"/>
    </xf>
    <xf numFmtId="166" fontId="9" fillId="3" borderId="8" xfId="2" applyNumberFormat="1" applyFont="1" applyFill="1" applyBorder="1" applyAlignment="1" applyProtection="1"/>
    <xf numFmtId="3" fontId="8" fillId="3" borderId="23" xfId="0" applyNumberFormat="1" applyFont="1" applyFill="1" applyBorder="1" applyAlignment="1">
      <alignment horizontal="center"/>
    </xf>
    <xf numFmtId="43" fontId="8" fillId="3" borderId="12" xfId="1" applyFont="1" applyFill="1" applyBorder="1" applyAlignment="1" applyProtection="1">
      <alignment horizontal="center"/>
    </xf>
    <xf numFmtId="166" fontId="8" fillId="4" borderId="8" xfId="2" applyNumberFormat="1" applyFont="1" applyFill="1" applyBorder="1" applyAlignment="1" applyProtection="1"/>
    <xf numFmtId="166" fontId="8" fillId="6" borderId="8" xfId="2" applyNumberFormat="1" applyFont="1" applyFill="1" applyBorder="1" applyAlignment="1" applyProtection="1"/>
    <xf numFmtId="166" fontId="8" fillId="9" borderId="11" xfId="2" applyNumberFormat="1" applyFont="1" applyFill="1" applyBorder="1" applyAlignment="1" applyProtection="1"/>
    <xf numFmtId="166" fontId="8" fillId="4" borderId="8" xfId="2" applyNumberFormat="1" applyFont="1" applyFill="1" applyBorder="1" applyProtection="1"/>
    <xf numFmtId="166" fontId="8" fillId="6" borderId="8" xfId="2" applyNumberFormat="1" applyFont="1" applyFill="1" applyBorder="1" applyProtection="1"/>
    <xf numFmtId="166" fontId="8" fillId="9" borderId="11" xfId="2" applyNumberFormat="1" applyFont="1" applyFill="1" applyBorder="1" applyProtection="1"/>
    <xf numFmtId="3" fontId="9" fillId="3" borderId="16" xfId="0" applyNumberFormat="1" applyFont="1" applyFill="1" applyBorder="1" applyAlignment="1">
      <alignment horizontal="left" indent="2"/>
    </xf>
    <xf numFmtId="166" fontId="8" fillId="3" borderId="16" xfId="2" applyNumberFormat="1" applyFont="1" applyFill="1" applyBorder="1" applyProtection="1"/>
    <xf numFmtId="166" fontId="8" fillId="3" borderId="22" xfId="2" applyNumberFormat="1" applyFont="1" applyFill="1" applyBorder="1" applyProtection="1"/>
    <xf numFmtId="166" fontId="8" fillId="4" borderId="22" xfId="2" applyNumberFormat="1" applyFont="1" applyFill="1" applyBorder="1" applyProtection="1"/>
    <xf numFmtId="166" fontId="8" fillId="6" borderId="22" xfId="2" applyNumberFormat="1" applyFont="1" applyFill="1" applyBorder="1" applyProtection="1"/>
    <xf numFmtId="166" fontId="8" fillId="9" borderId="17" xfId="2" applyNumberFormat="1" applyFont="1" applyFill="1" applyBorder="1" applyProtection="1"/>
    <xf numFmtId="166" fontId="8" fillId="3" borderId="2" xfId="2" applyNumberFormat="1" applyFont="1" applyFill="1" applyBorder="1" applyProtection="1"/>
    <xf numFmtId="166" fontId="8" fillId="4" borderId="2" xfId="2" applyNumberFormat="1" applyFont="1" applyFill="1" applyBorder="1" applyProtection="1"/>
    <xf numFmtId="166" fontId="8" fillId="6" borderId="2" xfId="2" applyNumberFormat="1" applyFont="1" applyFill="1" applyBorder="1" applyProtection="1"/>
    <xf numFmtId="166" fontId="8" fillId="9" borderId="9" xfId="2" applyNumberFormat="1" applyFont="1" applyFill="1" applyBorder="1" applyProtection="1"/>
    <xf numFmtId="3" fontId="9" fillId="3" borderId="1" xfId="0" applyNumberFormat="1" applyFont="1" applyFill="1" applyBorder="1" applyAlignment="1">
      <alignment horizontal="left" indent="2"/>
    </xf>
    <xf numFmtId="166" fontId="8" fillId="3" borderId="19" xfId="2" applyNumberFormat="1" applyFont="1" applyFill="1" applyBorder="1" applyProtection="1"/>
    <xf numFmtId="166" fontId="8" fillId="4" borderId="19" xfId="2" applyNumberFormat="1" applyFont="1" applyFill="1" applyBorder="1" applyProtection="1"/>
    <xf numFmtId="166" fontId="8" fillId="6" borderId="19" xfId="2" applyNumberFormat="1" applyFont="1" applyFill="1" applyBorder="1" applyProtection="1"/>
    <xf numFmtId="166" fontId="8" fillId="9" borderId="32" xfId="2" applyNumberFormat="1" applyFont="1" applyFill="1" applyBorder="1" applyProtection="1"/>
    <xf numFmtId="3" fontId="8" fillId="3" borderId="16" xfId="0" applyNumberFormat="1" applyFont="1" applyFill="1" applyBorder="1"/>
    <xf numFmtId="166" fontId="8" fillId="3" borderId="22" xfId="2" applyNumberFormat="1" applyFont="1" applyFill="1" applyBorder="1" applyAlignment="1" applyProtection="1"/>
    <xf numFmtId="166" fontId="8" fillId="3" borderId="22" xfId="3" applyNumberFormat="1" applyFont="1" applyFill="1" applyBorder="1" applyAlignment="1" applyProtection="1"/>
    <xf numFmtId="166" fontId="8" fillId="4" borderId="22" xfId="3" applyNumberFormat="1" applyFont="1" applyFill="1" applyBorder="1" applyAlignment="1" applyProtection="1"/>
    <xf numFmtId="166" fontId="8" fillId="3" borderId="22" xfId="1" applyNumberFormat="1" applyFont="1" applyFill="1" applyBorder="1" applyAlignment="1" applyProtection="1">
      <alignment horizontal="right"/>
    </xf>
    <xf numFmtId="166" fontId="8" fillId="6" borderId="22" xfId="3" applyNumberFormat="1" applyFont="1" applyFill="1" applyBorder="1" applyAlignment="1" applyProtection="1"/>
    <xf numFmtId="166" fontId="8" fillId="9" borderId="17" xfId="3" applyNumberFormat="1" applyFont="1" applyFill="1" applyBorder="1" applyProtection="1"/>
    <xf numFmtId="3" fontId="8" fillId="3" borderId="19" xfId="0" applyNumberFormat="1" applyFont="1" applyFill="1" applyBorder="1" applyAlignment="1">
      <alignment horizontal="center" wrapText="1"/>
    </xf>
    <xf numFmtId="0" fontId="19" fillId="11" borderId="2" xfId="0" applyFont="1" applyFill="1" applyBorder="1" applyAlignment="1">
      <alignment horizontal="left" vertical="top" wrapText="1"/>
    </xf>
    <xf numFmtId="0" fontId="1" fillId="10" borderId="0" xfId="0" applyFont="1" applyFill="1" applyAlignment="1">
      <alignment vertical="top" wrapText="1"/>
    </xf>
    <xf numFmtId="0" fontId="1" fillId="10" borderId="9" xfId="0" applyFont="1" applyFill="1" applyBorder="1" applyAlignment="1">
      <alignment vertical="top" wrapText="1"/>
    </xf>
    <xf numFmtId="0" fontId="9" fillId="4" borderId="29"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24" xfId="0" applyFont="1" applyFill="1" applyBorder="1" applyAlignment="1">
      <alignment horizontal="center" vertical="center"/>
    </xf>
    <xf numFmtId="0" fontId="9" fillId="6" borderId="28" xfId="0" applyFont="1" applyFill="1" applyBorder="1" applyAlignment="1">
      <alignment horizontal="center" vertical="center"/>
    </xf>
    <xf numFmtId="0" fontId="9" fillId="6" borderId="24" xfId="0" applyFont="1" applyFill="1" applyBorder="1" applyAlignment="1">
      <alignment horizontal="center" vertical="center"/>
    </xf>
    <xf numFmtId="0" fontId="9" fillId="4" borderId="4" xfId="0" applyFont="1" applyFill="1" applyBorder="1" applyAlignment="1">
      <alignment horizontal="center"/>
    </xf>
    <xf numFmtId="0" fontId="9" fillId="4" borderId="14" xfId="0" applyFont="1" applyFill="1" applyBorder="1" applyAlignment="1">
      <alignment horizontal="center"/>
    </xf>
    <xf numFmtId="0" fontId="9" fillId="6" borderId="4" xfId="0" applyFont="1" applyFill="1" applyBorder="1" applyAlignment="1">
      <alignment horizontal="center"/>
    </xf>
    <xf numFmtId="0" fontId="9" fillId="6" borderId="14" xfId="0" applyFont="1" applyFill="1" applyBorder="1" applyAlignment="1">
      <alignment horizontal="center"/>
    </xf>
    <xf numFmtId="0" fontId="8" fillId="10" borderId="0" xfId="0" applyFont="1" applyFill="1" applyAlignment="1">
      <alignment vertical="top" wrapText="1"/>
    </xf>
    <xf numFmtId="0" fontId="9" fillId="4" borderId="27" xfId="0" applyFont="1" applyFill="1" applyBorder="1" applyAlignment="1">
      <alignment horizontal="center"/>
    </xf>
    <xf numFmtId="0" fontId="9" fillId="4" borderId="31" xfId="0" applyFont="1" applyFill="1" applyBorder="1" applyAlignment="1">
      <alignment horizontal="center"/>
    </xf>
    <xf numFmtId="0" fontId="9" fillId="4" borderId="26" xfId="0" applyFont="1" applyFill="1" applyBorder="1" applyAlignment="1">
      <alignment horizontal="center"/>
    </xf>
    <xf numFmtId="0" fontId="18" fillId="2" borderId="1" xfId="0" applyFont="1" applyFill="1" applyBorder="1" applyAlignment="1"/>
    <xf numFmtId="0" fontId="18" fillId="2" borderId="32" xfId="0" applyFont="1" applyFill="1" applyBorder="1" applyAlignment="1"/>
  </cellXfs>
  <cellStyles count="5">
    <cellStyle name="Comma" xfId="1" builtinId="3"/>
    <cellStyle name="Currency" xfId="2" builtinId="4"/>
    <cellStyle name="Hyperlink" xfId="4" builtinId="8"/>
    <cellStyle name="Normal" xfId="0" builtinId="0"/>
    <cellStyle name="Percent" xfId="3" builtinId="5"/>
  </cellStyles>
  <dxfs count="480">
    <dxf>
      <font>
        <b/>
        <i/>
      </font>
    </dxf>
    <dxf>
      <font>
        <b/>
        <i/>
      </font>
    </dxf>
    <dxf>
      <font>
        <b/>
        <i/>
      </font>
    </dxf>
    <dxf>
      <font>
        <b/>
        <i/>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ont>
        <b/>
        <i/>
        <strike val="0"/>
      </font>
    </dxf>
    <dxf>
      <font>
        <b/>
        <i/>
        <strike val="0"/>
      </font>
    </dxf>
  </dxfs>
  <tableStyles count="0" defaultTableStyle="TableStyleMedium9" defaultPivotStyle="PivotStyleLight16"/>
  <colors>
    <mruColors>
      <color rgb="FFCCFFCC"/>
      <color rgb="FFFFCCFF"/>
      <color rgb="FFCCFFFF"/>
      <color rgb="FFFFCC99"/>
      <color rgb="FFFFCCCC"/>
      <color rgb="FFFF99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3209408</xdr:colOff>
      <xdr:row>8</xdr:row>
      <xdr:rowOff>104774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209408" cy="16287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ropelnonprofits.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57"/>
  <sheetViews>
    <sheetView workbookViewId="0">
      <selection activeCell="A18" sqref="A18"/>
    </sheetView>
  </sheetViews>
  <sheetFormatPr defaultRowHeight="15"/>
  <cols>
    <col min="1" max="1" width="125.6640625" bestFit="1" customWidth="1"/>
  </cols>
  <sheetData>
    <row r="1" spans="1:1">
      <c r="A1" s="21"/>
    </row>
    <row r="2" spans="1:1">
      <c r="A2" s="22"/>
    </row>
    <row r="3" spans="1:1">
      <c r="A3" s="23"/>
    </row>
    <row r="4" spans="1:1">
      <c r="A4" s="21"/>
    </row>
    <row r="5" spans="1:1">
      <c r="A5" s="21"/>
    </row>
    <row r="6" spans="1:1">
      <c r="A6" s="21"/>
    </row>
    <row r="7" spans="1:1">
      <c r="A7" s="21"/>
    </row>
    <row r="8" spans="1:1">
      <c r="A8" s="21"/>
    </row>
    <row r="9" spans="1:1">
      <c r="A9" s="24" t="s">
        <v>0</v>
      </c>
    </row>
    <row r="10" spans="1:1" ht="15.75">
      <c r="A10" s="20" t="s">
        <v>1</v>
      </c>
    </row>
    <row r="11" spans="1:1" ht="15.75">
      <c r="A11" s="10" t="s">
        <v>2</v>
      </c>
    </row>
    <row r="12" spans="1:1">
      <c r="A12" s="11"/>
    </row>
    <row r="13" spans="1:1">
      <c r="A13" s="12" t="s">
        <v>3</v>
      </c>
    </row>
    <row r="14" spans="1:1">
      <c r="A14" s="11"/>
    </row>
    <row r="15" spans="1:1">
      <c r="A15" s="12" t="s">
        <v>4</v>
      </c>
    </row>
    <row r="16" spans="1:1">
      <c r="A16" s="12" t="s">
        <v>5</v>
      </c>
    </row>
    <row r="17" spans="1:1">
      <c r="A17" s="12" t="s">
        <v>6</v>
      </c>
    </row>
    <row r="18" spans="1:1">
      <c r="A18" s="12" t="s">
        <v>7</v>
      </c>
    </row>
    <row r="19" spans="1:1">
      <c r="A19" s="12"/>
    </row>
    <row r="20" spans="1:1">
      <c r="A20" s="12" t="s">
        <v>8</v>
      </c>
    </row>
    <row r="21" spans="1:1">
      <c r="A21" s="14" t="s">
        <v>9</v>
      </c>
    </row>
    <row r="22" spans="1:1">
      <c r="A22" s="14" t="s">
        <v>10</v>
      </c>
    </row>
    <row r="23" spans="1:1">
      <c r="A23" s="14" t="s">
        <v>11</v>
      </c>
    </row>
    <row r="24" spans="1:1">
      <c r="A24" s="14" t="s">
        <v>12</v>
      </c>
    </row>
    <row r="25" spans="1:1">
      <c r="A25" s="14"/>
    </row>
    <row r="26" spans="1:1" ht="15" customHeight="1">
      <c r="A26" s="410" t="s">
        <v>13</v>
      </c>
    </row>
    <row r="27" spans="1:1">
      <c r="A27" s="410"/>
    </row>
    <row r="28" spans="1:1">
      <c r="A28" s="410"/>
    </row>
    <row r="29" spans="1:1">
      <c r="A29" s="16"/>
    </row>
    <row r="30" spans="1:1">
      <c r="A30" s="12" t="s">
        <v>14</v>
      </c>
    </row>
    <row r="31" spans="1:1">
      <c r="A31" s="11"/>
    </row>
    <row r="32" spans="1:1">
      <c r="A32" s="12" t="s">
        <v>15</v>
      </c>
    </row>
    <row r="33" spans="1:1">
      <c r="A33" s="11"/>
    </row>
    <row r="34" spans="1:1">
      <c r="A34" s="7" t="s">
        <v>16</v>
      </c>
    </row>
    <row r="35" spans="1:1">
      <c r="A35" s="11"/>
    </row>
    <row r="36" spans="1:1">
      <c r="A36" s="8" t="s">
        <v>17</v>
      </c>
    </row>
    <row r="37" spans="1:1">
      <c r="A37" s="11"/>
    </row>
    <row r="38" spans="1:1">
      <c r="A38" s="17" t="s">
        <v>18</v>
      </c>
    </row>
    <row r="39" spans="1:1">
      <c r="A39" s="11"/>
    </row>
    <row r="40" spans="1:1">
      <c r="A40" s="9" t="s">
        <v>19</v>
      </c>
    </row>
    <row r="41" spans="1:1">
      <c r="A41" s="13"/>
    </row>
    <row r="42" spans="1:1">
      <c r="A42" s="15"/>
    </row>
    <row r="56" spans="1:1">
      <c r="A56" s="18"/>
    </row>
    <row r="57" spans="1:1">
      <c r="A57" s="19"/>
    </row>
  </sheetData>
  <mergeCells count="1">
    <mergeCell ref="A26:A28"/>
  </mergeCells>
  <hyperlinks>
    <hyperlink ref="A9" r:id="rId1" xr:uid="{00000000-0004-0000-0000-000000000000}"/>
  </hyperlinks>
  <printOptions horizontalCentered="1"/>
  <pageMargins left="0.5" right="0.5" top="0.5" bottom="0.5" header="0.3" footer="0.3"/>
  <pageSetup scale="85"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65"/>
  <sheetViews>
    <sheetView zoomScaleNormal="100" workbookViewId="0">
      <pane xSplit="2" ySplit="3" topLeftCell="E40" activePane="bottomRight" state="frozen"/>
      <selection pane="bottomRight" sqref="A1:B1"/>
      <selection pane="bottomLeft" activeCell="A4" sqref="A4"/>
      <selection pane="topRight" activeCell="C1" sqref="C1"/>
    </sheetView>
  </sheetViews>
  <sheetFormatPr defaultRowHeight="12"/>
  <cols>
    <col min="1" max="1" width="32.77734375" style="2" customWidth="1"/>
    <col min="2" max="2" width="1.44140625" style="2" customWidth="1"/>
    <col min="3" max="11" width="8.77734375" style="2" customWidth="1"/>
    <col min="12" max="12" width="10.77734375" style="2" customWidth="1"/>
    <col min="13" max="14" width="8.77734375" style="2" customWidth="1"/>
    <col min="15" max="15" width="9.77734375" style="2" customWidth="1"/>
    <col min="16" max="16" width="8.88671875" style="2"/>
    <col min="17" max="17" width="30.77734375" style="2" customWidth="1"/>
    <col min="18" max="23" width="8.88671875" style="2"/>
    <col min="24" max="24" width="8.44140625" style="2" customWidth="1"/>
    <col min="25" max="25" width="13.109375" style="2" hidden="1" customWidth="1"/>
    <col min="26" max="16384" width="8.88671875" style="2"/>
  </cols>
  <sheetData>
    <row r="1" spans="1:25" ht="15" customHeight="1">
      <c r="A1" s="426" t="str">
        <f>IF('2) Your Programs'!B6="","",'2) Your Programs'!B6)</f>
        <v/>
      </c>
      <c r="B1" s="426"/>
      <c r="C1" s="304"/>
      <c r="D1" s="304"/>
      <c r="E1" s="304"/>
      <c r="F1" s="304"/>
      <c r="G1" s="304"/>
      <c r="H1" s="304"/>
      <c r="I1" s="304"/>
      <c r="J1" s="304"/>
      <c r="K1" s="304"/>
      <c r="L1" s="304"/>
      <c r="M1" s="185"/>
      <c r="N1" s="185"/>
      <c r="O1" s="185"/>
      <c r="P1" s="185"/>
      <c r="Q1" s="185"/>
    </row>
    <row r="2" spans="1:25" ht="16.5" thickBot="1">
      <c r="A2" s="305" t="s">
        <v>72</v>
      </c>
      <c r="B2" s="306"/>
      <c r="C2" s="423" t="s">
        <v>116</v>
      </c>
      <c r="D2" s="424"/>
      <c r="E2" s="424"/>
      <c r="F2" s="424"/>
      <c r="G2" s="424"/>
      <c r="H2" s="424"/>
      <c r="I2" s="424"/>
      <c r="J2" s="424"/>
      <c r="K2" s="424"/>
      <c r="L2" s="425"/>
      <c r="M2" s="420" t="s">
        <v>117</v>
      </c>
      <c r="N2" s="420"/>
      <c r="O2" s="421"/>
      <c r="P2" s="242" t="s">
        <v>103</v>
      </c>
      <c r="Q2" s="307" t="s">
        <v>120</v>
      </c>
    </row>
    <row r="3" spans="1:25" ht="36">
      <c r="A3" s="195">
        <f>+'2) Your Programs'!$B$10</f>
        <v>0</v>
      </c>
      <c r="B3" s="308"/>
      <c r="C3" s="196" t="str">
        <f>IF('2) Your Programs'!B15=0,"",'2) Your Programs'!B15)</f>
        <v/>
      </c>
      <c r="D3" s="196" t="str">
        <f>IF('2) Your Programs'!B16=0,"",'2) Your Programs'!B16)</f>
        <v/>
      </c>
      <c r="E3" s="196" t="str">
        <f>IF('2) Your Programs'!B17=0,"",'2) Your Programs'!B17)</f>
        <v/>
      </c>
      <c r="F3" s="196" t="str">
        <f>IF('2) Your Programs'!B18=0,"",'2) Your Programs'!B18)</f>
        <v/>
      </c>
      <c r="G3" s="196" t="str">
        <f>IF('2) Your Programs'!B19=0,"",'2) Your Programs'!B19)</f>
        <v/>
      </c>
      <c r="H3" s="196" t="str">
        <f>IF('2) Your Programs'!B20=0,"",'2) Your Programs'!B20)</f>
        <v/>
      </c>
      <c r="I3" s="196" t="str">
        <f>IF('2) Your Programs'!B21=0,"",'2) Your Programs'!B21)</f>
        <v/>
      </c>
      <c r="J3" s="196" t="str">
        <f>IF('2) Your Programs'!B22=0,"",'2) Your Programs'!B22)</f>
        <v/>
      </c>
      <c r="K3" s="196" t="str">
        <f>IF('2) Your Programs'!B23=0,"",'2) Your Programs'!B23)</f>
        <v/>
      </c>
      <c r="L3" s="247" t="s">
        <v>112</v>
      </c>
      <c r="M3" s="196" t="str">
        <f>+'2) Your Programs'!B24</f>
        <v>Management and General (Admin)</v>
      </c>
      <c r="N3" s="196" t="str">
        <f>+'2) Your Programs'!B25</f>
        <v>Fundraising</v>
      </c>
      <c r="O3" s="249" t="s">
        <v>112</v>
      </c>
      <c r="P3" s="250"/>
      <c r="Q3" s="303"/>
    </row>
    <row r="4" spans="1:25" ht="15" customHeight="1">
      <c r="A4" s="309" t="s">
        <v>137</v>
      </c>
      <c r="B4" s="95"/>
      <c r="C4" s="310"/>
      <c r="D4" s="310"/>
      <c r="E4" s="310"/>
      <c r="F4" s="310"/>
      <c r="G4" s="310"/>
      <c r="H4" s="310"/>
      <c r="I4" s="310"/>
      <c r="J4" s="310"/>
      <c r="K4" s="310"/>
      <c r="L4" s="295"/>
      <c r="M4" s="310"/>
      <c r="N4" s="310"/>
      <c r="O4" s="296"/>
      <c r="P4" s="297"/>
      <c r="Q4" s="303"/>
      <c r="Y4" s="2" t="s">
        <v>138</v>
      </c>
    </row>
    <row r="5" spans="1:25" ht="15" customHeight="1">
      <c r="A5" s="347"/>
      <c r="B5" s="95"/>
      <c r="C5" s="298"/>
      <c r="D5" s="298"/>
      <c r="E5" s="298"/>
      <c r="F5" s="298"/>
      <c r="G5" s="298"/>
      <c r="H5" s="298"/>
      <c r="I5" s="298"/>
      <c r="J5" s="298"/>
      <c r="K5" s="298"/>
      <c r="L5" s="264"/>
      <c r="M5" s="298"/>
      <c r="N5" s="298"/>
      <c r="O5" s="265"/>
      <c r="P5" s="266"/>
      <c r="Q5" s="303"/>
      <c r="Y5" s="2" t="s">
        <v>139</v>
      </c>
    </row>
    <row r="6" spans="1:25" ht="15" customHeight="1">
      <c r="A6" s="311"/>
      <c r="B6" s="70"/>
      <c r="C6" s="312"/>
      <c r="D6" s="205"/>
      <c r="E6" s="205"/>
      <c r="F6" s="205"/>
      <c r="G6" s="205"/>
      <c r="H6" s="205"/>
      <c r="I6" s="205"/>
      <c r="J6" s="205"/>
      <c r="K6" s="205"/>
      <c r="L6" s="206"/>
      <c r="M6" s="205"/>
      <c r="N6" s="205"/>
      <c r="O6" s="207"/>
      <c r="P6" s="208"/>
      <c r="Q6" s="303"/>
    </row>
    <row r="7" spans="1:25" ht="15" customHeight="1">
      <c r="A7" s="73" t="s">
        <v>39</v>
      </c>
      <c r="B7" s="73"/>
      <c r="C7" s="205"/>
      <c r="D7" s="205"/>
      <c r="E7" s="205"/>
      <c r="F7" s="205"/>
      <c r="G7" s="205"/>
      <c r="H7" s="205"/>
      <c r="I7" s="205"/>
      <c r="J7" s="205"/>
      <c r="K7" s="205"/>
      <c r="L7" s="206"/>
      <c r="M7" s="205"/>
      <c r="N7" s="205"/>
      <c r="O7" s="207"/>
      <c r="P7" s="208"/>
      <c r="Q7" s="303"/>
    </row>
    <row r="8" spans="1:25" ht="15" customHeight="1">
      <c r="A8" s="84" t="str">
        <f>'6) Direct - Assignment'!B8</f>
        <v>Contributed Support</v>
      </c>
      <c r="B8" s="84"/>
      <c r="C8" s="209"/>
      <c r="D8" s="209"/>
      <c r="E8" s="209"/>
      <c r="F8" s="209"/>
      <c r="G8" s="209"/>
      <c r="H8" s="209"/>
      <c r="I8" s="209"/>
      <c r="J8" s="209"/>
      <c r="K8" s="209"/>
      <c r="L8" s="210"/>
      <c r="M8" s="209"/>
      <c r="N8" s="209"/>
      <c r="O8" s="211"/>
      <c r="P8" s="212"/>
      <c r="Q8" s="303"/>
    </row>
    <row r="9" spans="1:25" ht="15" customHeight="1">
      <c r="A9" s="79" t="str">
        <f>'6) Direct - Assignment'!B9</f>
        <v/>
      </c>
      <c r="B9" s="313"/>
      <c r="C9" s="209"/>
      <c r="D9" s="209"/>
      <c r="E9" s="209"/>
      <c r="F9" s="209"/>
      <c r="G9" s="209"/>
      <c r="H9" s="209"/>
      <c r="I9" s="209"/>
      <c r="J9" s="209"/>
      <c r="K9" s="209"/>
      <c r="L9" s="210"/>
      <c r="M9" s="209"/>
      <c r="N9" s="209"/>
      <c r="O9" s="211"/>
      <c r="P9" s="212"/>
      <c r="Q9" s="303"/>
    </row>
    <row r="10" spans="1:25" ht="15" customHeight="1">
      <c r="A10" s="79" t="str">
        <f>'6) Direct - Assignment'!B10</f>
        <v/>
      </c>
      <c r="B10" s="313"/>
      <c r="C10" s="209"/>
      <c r="D10" s="209"/>
      <c r="E10" s="209"/>
      <c r="F10" s="209"/>
      <c r="G10" s="209"/>
      <c r="H10" s="209"/>
      <c r="I10" s="209"/>
      <c r="J10" s="209"/>
      <c r="K10" s="209"/>
      <c r="L10" s="210"/>
      <c r="M10" s="209"/>
      <c r="N10" s="209"/>
      <c r="O10" s="211"/>
      <c r="P10" s="212"/>
      <c r="Q10" s="303"/>
    </row>
    <row r="11" spans="1:25" ht="15" customHeight="1">
      <c r="A11" s="79" t="str">
        <f>'6) Direct - Assignment'!B11</f>
        <v/>
      </c>
      <c r="B11" s="313"/>
      <c r="C11" s="209"/>
      <c r="D11" s="209"/>
      <c r="E11" s="209"/>
      <c r="F11" s="209"/>
      <c r="G11" s="209"/>
      <c r="H11" s="209"/>
      <c r="I11" s="209"/>
      <c r="J11" s="209"/>
      <c r="K11" s="209"/>
      <c r="L11" s="210"/>
      <c r="M11" s="209"/>
      <c r="N11" s="209"/>
      <c r="O11" s="211"/>
      <c r="P11" s="212"/>
      <c r="Q11" s="303"/>
    </row>
    <row r="12" spans="1:25" ht="15" customHeight="1">
      <c r="A12" s="79" t="str">
        <f>'6) Direct - Assignment'!B12</f>
        <v/>
      </c>
      <c r="B12" s="313"/>
      <c r="C12" s="209"/>
      <c r="D12" s="209"/>
      <c r="E12" s="209"/>
      <c r="F12" s="209"/>
      <c r="G12" s="209"/>
      <c r="H12" s="209"/>
      <c r="I12" s="209"/>
      <c r="J12" s="209"/>
      <c r="K12" s="209"/>
      <c r="L12" s="210"/>
      <c r="M12" s="209"/>
      <c r="N12" s="209"/>
      <c r="O12" s="211"/>
      <c r="P12" s="212"/>
      <c r="Q12" s="303"/>
    </row>
    <row r="13" spans="1:25" ht="15" customHeight="1">
      <c r="A13" s="79" t="str">
        <f>'6) Direct - Assignment'!B13</f>
        <v/>
      </c>
      <c r="B13" s="313"/>
      <c r="C13" s="209"/>
      <c r="D13" s="209"/>
      <c r="E13" s="209"/>
      <c r="F13" s="209"/>
      <c r="G13" s="209"/>
      <c r="H13" s="209"/>
      <c r="I13" s="209"/>
      <c r="J13" s="209"/>
      <c r="K13" s="209"/>
      <c r="L13" s="210"/>
      <c r="M13" s="209"/>
      <c r="N13" s="209"/>
      <c r="O13" s="211"/>
      <c r="P13" s="212"/>
      <c r="Q13" s="303"/>
    </row>
    <row r="14" spans="1:25" ht="15" customHeight="1">
      <c r="A14" s="79" t="str">
        <f>'6) Direct - Assignment'!B14</f>
        <v>Revenue Released from Restrictions</v>
      </c>
      <c r="B14" s="313"/>
      <c r="C14" s="209"/>
      <c r="D14" s="209"/>
      <c r="E14" s="209"/>
      <c r="F14" s="209"/>
      <c r="G14" s="209"/>
      <c r="H14" s="209"/>
      <c r="I14" s="209"/>
      <c r="J14" s="209"/>
      <c r="K14" s="209"/>
      <c r="L14" s="210"/>
      <c r="M14" s="209"/>
      <c r="N14" s="209"/>
      <c r="O14" s="211"/>
      <c r="P14" s="212"/>
      <c r="Q14" s="303"/>
    </row>
    <row r="15" spans="1:25" ht="15" customHeight="1">
      <c r="A15" s="80" t="str">
        <f>'6) Direct - Assignment'!B15</f>
        <v>Subtotal Support</v>
      </c>
      <c r="B15" s="313"/>
      <c r="C15" s="209"/>
      <c r="D15" s="209"/>
      <c r="E15" s="209"/>
      <c r="F15" s="209"/>
      <c r="G15" s="209"/>
      <c r="H15" s="209"/>
      <c r="I15" s="209"/>
      <c r="J15" s="209"/>
      <c r="K15" s="209"/>
      <c r="L15" s="210"/>
      <c r="M15" s="209"/>
      <c r="N15" s="209"/>
      <c r="O15" s="211"/>
      <c r="P15" s="212"/>
      <c r="Q15" s="303"/>
    </row>
    <row r="16" spans="1:25" ht="15" customHeight="1">
      <c r="A16" s="84" t="str">
        <f>'6) Direct - Assignment'!B16</f>
        <v>Earned Revenue</v>
      </c>
      <c r="B16" s="273"/>
      <c r="C16" s="209"/>
      <c r="D16" s="209"/>
      <c r="E16" s="209"/>
      <c r="F16" s="209"/>
      <c r="G16" s="209"/>
      <c r="H16" s="209"/>
      <c r="I16" s="209"/>
      <c r="J16" s="209"/>
      <c r="K16" s="209"/>
      <c r="L16" s="210"/>
      <c r="M16" s="209"/>
      <c r="N16" s="209"/>
      <c r="O16" s="211"/>
      <c r="P16" s="212"/>
      <c r="Q16" s="303"/>
    </row>
    <row r="17" spans="1:17" ht="15" customHeight="1">
      <c r="A17" s="79" t="str">
        <f>'6) Direct - Assignment'!B17</f>
        <v/>
      </c>
      <c r="B17" s="313"/>
      <c r="C17" s="209"/>
      <c r="D17" s="209"/>
      <c r="E17" s="209"/>
      <c r="F17" s="209"/>
      <c r="G17" s="209"/>
      <c r="H17" s="209"/>
      <c r="I17" s="209"/>
      <c r="J17" s="209"/>
      <c r="K17" s="209"/>
      <c r="L17" s="210"/>
      <c r="M17" s="209"/>
      <c r="N17" s="209"/>
      <c r="O17" s="211"/>
      <c r="P17" s="212"/>
      <c r="Q17" s="303"/>
    </row>
    <row r="18" spans="1:17" ht="15" customHeight="1">
      <c r="A18" s="79" t="str">
        <f>'6) Direct - Assignment'!B18</f>
        <v/>
      </c>
      <c r="B18" s="313"/>
      <c r="C18" s="209"/>
      <c r="D18" s="209"/>
      <c r="E18" s="209"/>
      <c r="F18" s="209"/>
      <c r="G18" s="209"/>
      <c r="H18" s="209"/>
      <c r="I18" s="209"/>
      <c r="J18" s="209"/>
      <c r="K18" s="209"/>
      <c r="L18" s="210"/>
      <c r="M18" s="209"/>
      <c r="N18" s="209"/>
      <c r="O18" s="211"/>
      <c r="P18" s="212"/>
      <c r="Q18" s="303"/>
    </row>
    <row r="19" spans="1:17" ht="15" customHeight="1">
      <c r="A19" s="79" t="str">
        <f>'6) Direct - Assignment'!B19</f>
        <v/>
      </c>
      <c r="B19" s="313"/>
      <c r="C19" s="209"/>
      <c r="D19" s="209"/>
      <c r="E19" s="209"/>
      <c r="F19" s="209"/>
      <c r="G19" s="209"/>
      <c r="H19" s="209"/>
      <c r="I19" s="209"/>
      <c r="J19" s="209"/>
      <c r="K19" s="209"/>
      <c r="L19" s="210"/>
      <c r="M19" s="209"/>
      <c r="N19" s="209"/>
      <c r="O19" s="211"/>
      <c r="P19" s="212"/>
      <c r="Q19" s="303"/>
    </row>
    <row r="20" spans="1:17" ht="15" customHeight="1">
      <c r="A20" s="79" t="str">
        <f>'6) Direct - Assignment'!B20</f>
        <v/>
      </c>
      <c r="B20" s="313"/>
      <c r="C20" s="209"/>
      <c r="D20" s="209"/>
      <c r="E20" s="209"/>
      <c r="F20" s="209"/>
      <c r="G20" s="209"/>
      <c r="H20" s="209"/>
      <c r="I20" s="209"/>
      <c r="J20" s="209"/>
      <c r="K20" s="209"/>
      <c r="L20" s="210"/>
      <c r="M20" s="209"/>
      <c r="N20" s="209"/>
      <c r="O20" s="211"/>
      <c r="P20" s="212"/>
      <c r="Q20" s="303"/>
    </row>
    <row r="21" spans="1:17" ht="15" customHeight="1">
      <c r="A21" s="79" t="str">
        <f>'6) Direct - Assignment'!B21</f>
        <v/>
      </c>
      <c r="B21" s="313"/>
      <c r="C21" s="209"/>
      <c r="D21" s="209"/>
      <c r="E21" s="209"/>
      <c r="F21" s="209"/>
      <c r="G21" s="209"/>
      <c r="H21" s="209"/>
      <c r="I21" s="209"/>
      <c r="J21" s="209"/>
      <c r="K21" s="209"/>
      <c r="L21" s="210"/>
      <c r="M21" s="209"/>
      <c r="N21" s="209"/>
      <c r="O21" s="211"/>
      <c r="P21" s="212"/>
      <c r="Q21" s="303"/>
    </row>
    <row r="22" spans="1:17" ht="15" customHeight="1">
      <c r="A22" s="80" t="str">
        <f>'6) Direct - Assignment'!B22</f>
        <v>Subtotal Revenue</v>
      </c>
      <c r="B22" s="313"/>
      <c r="C22" s="209"/>
      <c r="D22" s="209"/>
      <c r="E22" s="209"/>
      <c r="F22" s="209"/>
      <c r="G22" s="209"/>
      <c r="H22" s="209"/>
      <c r="I22" s="209"/>
      <c r="J22" s="209"/>
      <c r="K22" s="209"/>
      <c r="L22" s="210"/>
      <c r="M22" s="209"/>
      <c r="N22" s="209"/>
      <c r="O22" s="211"/>
      <c r="P22" s="212"/>
      <c r="Q22" s="303"/>
    </row>
    <row r="23" spans="1:17" ht="15" customHeight="1">
      <c r="A23" s="214" t="s">
        <v>52</v>
      </c>
      <c r="B23" s="314"/>
      <c r="C23" s="215"/>
      <c r="D23" s="215"/>
      <c r="E23" s="215"/>
      <c r="F23" s="215"/>
      <c r="G23" s="215"/>
      <c r="H23" s="215"/>
      <c r="I23" s="215"/>
      <c r="J23" s="215"/>
      <c r="K23" s="215"/>
      <c r="L23" s="216"/>
      <c r="M23" s="215"/>
      <c r="N23" s="215"/>
      <c r="O23" s="217"/>
      <c r="P23" s="218"/>
      <c r="Q23" s="303"/>
    </row>
    <row r="24" spans="1:17" ht="15" customHeight="1">
      <c r="A24" s="84"/>
      <c r="B24" s="84"/>
      <c r="C24" s="209"/>
      <c r="D24" s="209"/>
      <c r="E24" s="209"/>
      <c r="F24" s="209"/>
      <c r="G24" s="209"/>
      <c r="H24" s="209"/>
      <c r="I24" s="209"/>
      <c r="J24" s="209"/>
      <c r="K24" s="209"/>
      <c r="L24" s="210"/>
      <c r="M24" s="209"/>
      <c r="N24" s="209"/>
      <c r="O24" s="211"/>
      <c r="P24" s="212"/>
      <c r="Q24" s="303"/>
    </row>
    <row r="25" spans="1:17" ht="15" customHeight="1">
      <c r="A25" s="86" t="s">
        <v>54</v>
      </c>
      <c r="B25" s="86"/>
      <c r="C25" s="209"/>
      <c r="D25" s="209"/>
      <c r="E25" s="209"/>
      <c r="F25" s="209"/>
      <c r="G25" s="209"/>
      <c r="H25" s="209"/>
      <c r="I25" s="209"/>
      <c r="J25" s="209"/>
      <c r="K25" s="209"/>
      <c r="L25" s="210"/>
      <c r="M25" s="209"/>
      <c r="N25" s="209"/>
      <c r="O25" s="211"/>
      <c r="P25" s="212"/>
      <c r="Q25" s="303"/>
    </row>
    <row r="26" spans="1:17" ht="15" customHeight="1">
      <c r="A26" s="84" t="str">
        <f>'6) Direct - Assignment'!B26</f>
        <v>Personnel Expenses</v>
      </c>
      <c r="B26" s="84"/>
      <c r="C26" s="219"/>
      <c r="D26" s="219"/>
      <c r="E26" s="219"/>
      <c r="F26" s="219"/>
      <c r="G26" s="219"/>
      <c r="H26" s="219"/>
      <c r="I26" s="219"/>
      <c r="J26" s="219"/>
      <c r="K26" s="219"/>
      <c r="L26" s="220"/>
      <c r="M26" s="219"/>
      <c r="N26" s="219"/>
      <c r="O26" s="221"/>
      <c r="P26" s="222"/>
      <c r="Q26" s="303"/>
    </row>
    <row r="27" spans="1:17" ht="15" customHeight="1">
      <c r="A27" s="79" t="str">
        <f>'6) Direct - Assignment'!B27</f>
        <v>Salaries</v>
      </c>
      <c r="B27" s="315"/>
      <c r="C27" s="209">
        <f>SUM('6) Direct - Assignment'!C27,'7) Direct Allocation (FTEs)'!D29,'8) Direct Allocation Method 1'!D28,'9) Direct Allocation Method 2'!D28)</f>
        <v>0</v>
      </c>
      <c r="D27" s="209">
        <f>SUM('6) Direct - Assignment'!D27,'7) Direct Allocation (FTEs)'!E29,'8) Direct Allocation Method 1'!E28,'9) Direct Allocation Method 2'!E28)</f>
        <v>0</v>
      </c>
      <c r="E27" s="209">
        <f>SUM('6) Direct - Assignment'!E27,'7) Direct Allocation (FTEs)'!F29,'8) Direct Allocation Method 1'!F28,'9) Direct Allocation Method 2'!F28)</f>
        <v>0</v>
      </c>
      <c r="F27" s="209">
        <f>SUM('6) Direct - Assignment'!F27,'7) Direct Allocation (FTEs)'!G29,'8) Direct Allocation Method 1'!G28,'9) Direct Allocation Method 2'!G28)</f>
        <v>0</v>
      </c>
      <c r="G27" s="209">
        <f>SUM('6) Direct - Assignment'!G27,'7) Direct Allocation (FTEs)'!H29,'8) Direct Allocation Method 1'!H28,'9) Direct Allocation Method 2'!H28)</f>
        <v>0</v>
      </c>
      <c r="H27" s="209">
        <f>SUM('6) Direct - Assignment'!H27,'7) Direct Allocation (FTEs)'!I29,'8) Direct Allocation Method 1'!I28,'9) Direct Allocation Method 2'!I28)</f>
        <v>0</v>
      </c>
      <c r="I27" s="209">
        <f>SUM('6) Direct - Assignment'!I27,'7) Direct Allocation (FTEs)'!J29,'8) Direct Allocation Method 1'!J28,'9) Direct Allocation Method 2'!J28)</f>
        <v>0</v>
      </c>
      <c r="J27" s="209">
        <f>SUM('6) Direct - Assignment'!J27,'7) Direct Allocation (FTEs)'!K29,'8) Direct Allocation Method 1'!K28,'9) Direct Allocation Method 2'!K28)</f>
        <v>0</v>
      </c>
      <c r="K27" s="209">
        <f>SUM('6) Direct - Assignment'!K27,'7) Direct Allocation (FTEs)'!L29,'8) Direct Allocation Method 1'!L28,'9) Direct Allocation Method 2'!L28)</f>
        <v>0</v>
      </c>
      <c r="L27" s="210">
        <f>SUM(C27:K27)</f>
        <v>0</v>
      </c>
      <c r="M27" s="209">
        <f>SUM('6) Direct - Assignment'!M27,'7) Direct Allocation (FTEs)'!N29,'8) Direct Allocation Method 1'!N28,'9) Direct Allocation Method 2'!N28)</f>
        <v>0</v>
      </c>
      <c r="N27" s="209">
        <f>SUM('6) Direct - Assignment'!N27,'7) Direct Allocation (FTEs)'!O29,'8) Direct Allocation Method 1'!O28,'9) Direct Allocation Method 2'!O28)</f>
        <v>0</v>
      </c>
      <c r="O27" s="211">
        <f>SUM(M27:N27)</f>
        <v>0</v>
      </c>
      <c r="P27" s="212">
        <f>+L27+O27</f>
        <v>0</v>
      </c>
      <c r="Q27" s="303"/>
    </row>
    <row r="28" spans="1:17" ht="15" customHeight="1">
      <c r="A28" s="79" t="str">
        <f>'6) Direct - Assignment'!B28</f>
        <v>Payroll Taxes</v>
      </c>
      <c r="B28" s="315"/>
      <c r="C28" s="209">
        <f>SUM('6) Direct - Assignment'!C28,'7) Direct Allocation (FTEs)'!D30,'8) Direct Allocation Method 1'!D29,'9) Direct Allocation Method 2'!D29)</f>
        <v>0</v>
      </c>
      <c r="D28" s="209">
        <f>SUM('6) Direct - Assignment'!D28,'7) Direct Allocation (FTEs)'!E30,'8) Direct Allocation Method 1'!E29,'9) Direct Allocation Method 2'!E29)</f>
        <v>0</v>
      </c>
      <c r="E28" s="209">
        <f>SUM('6) Direct - Assignment'!E28,'7) Direct Allocation (FTEs)'!F30,'8) Direct Allocation Method 1'!F29,'9) Direct Allocation Method 2'!F29)</f>
        <v>0</v>
      </c>
      <c r="F28" s="209">
        <f>SUM('6) Direct - Assignment'!F28,'7) Direct Allocation (FTEs)'!G30,'8) Direct Allocation Method 1'!G29,'9) Direct Allocation Method 2'!G29)</f>
        <v>0</v>
      </c>
      <c r="G28" s="209">
        <f>SUM('6) Direct - Assignment'!G28,'7) Direct Allocation (FTEs)'!H30,'8) Direct Allocation Method 1'!H29,'9) Direct Allocation Method 2'!H29)</f>
        <v>0</v>
      </c>
      <c r="H28" s="209">
        <f>SUM('6) Direct - Assignment'!H28,'7) Direct Allocation (FTEs)'!I30,'8) Direct Allocation Method 1'!I29,'9) Direct Allocation Method 2'!I29)</f>
        <v>0</v>
      </c>
      <c r="I28" s="209">
        <f>SUM('6) Direct - Assignment'!I28,'7) Direct Allocation (FTEs)'!J30,'8) Direct Allocation Method 1'!J29,'9) Direct Allocation Method 2'!J29)</f>
        <v>0</v>
      </c>
      <c r="J28" s="209">
        <f>SUM('6) Direct - Assignment'!J28,'7) Direct Allocation (FTEs)'!K30,'8) Direct Allocation Method 1'!K29,'9) Direct Allocation Method 2'!K29)</f>
        <v>0</v>
      </c>
      <c r="K28" s="209">
        <f>SUM('6) Direct - Assignment'!K28,'7) Direct Allocation (FTEs)'!L30,'8) Direct Allocation Method 1'!L29,'9) Direct Allocation Method 2'!L29)</f>
        <v>0</v>
      </c>
      <c r="L28" s="210">
        <f t="shared" ref="L28:L30" si="0">SUM(C28:K28)</f>
        <v>0</v>
      </c>
      <c r="M28" s="209">
        <f>SUM('6) Direct - Assignment'!M28,'7) Direct Allocation (FTEs)'!N30,'8) Direct Allocation Method 1'!N29,'9) Direct Allocation Method 2'!N29)</f>
        <v>0</v>
      </c>
      <c r="N28" s="209">
        <f>SUM('6) Direct - Assignment'!N28,'7) Direct Allocation (FTEs)'!O30,'8) Direct Allocation Method 1'!O29,'9) Direct Allocation Method 2'!O29)</f>
        <v>0</v>
      </c>
      <c r="O28" s="211">
        <f t="shared" ref="O28:O65" si="1">SUM(M28:N28)</f>
        <v>0</v>
      </c>
      <c r="P28" s="212">
        <f t="shared" ref="P28:P65" si="2">+L28+O28</f>
        <v>0</v>
      </c>
      <c r="Q28" s="303"/>
    </row>
    <row r="29" spans="1:17" ht="15" customHeight="1">
      <c r="A29" s="79" t="str">
        <f>'6) Direct - Assignment'!B29</f>
        <v>Retirement</v>
      </c>
      <c r="B29" s="315"/>
      <c r="C29" s="209">
        <f>SUM('6) Direct - Assignment'!C29,'7) Direct Allocation (FTEs)'!D31,'8) Direct Allocation Method 1'!D30,'9) Direct Allocation Method 2'!D30)</f>
        <v>0</v>
      </c>
      <c r="D29" s="209">
        <f>SUM('6) Direct - Assignment'!D29,'7) Direct Allocation (FTEs)'!E31,'8) Direct Allocation Method 1'!E30,'9) Direct Allocation Method 2'!E30)</f>
        <v>0</v>
      </c>
      <c r="E29" s="209">
        <f>SUM('6) Direct - Assignment'!E29,'7) Direct Allocation (FTEs)'!F31,'8) Direct Allocation Method 1'!F30,'9) Direct Allocation Method 2'!F30)</f>
        <v>0</v>
      </c>
      <c r="F29" s="209">
        <f>SUM('6) Direct - Assignment'!F29,'7) Direct Allocation (FTEs)'!G31,'8) Direct Allocation Method 1'!G30,'9) Direct Allocation Method 2'!G30)</f>
        <v>0</v>
      </c>
      <c r="G29" s="209">
        <f>SUM('6) Direct - Assignment'!G29,'7) Direct Allocation (FTEs)'!H31,'8) Direct Allocation Method 1'!H30,'9) Direct Allocation Method 2'!H30)</f>
        <v>0</v>
      </c>
      <c r="H29" s="209">
        <f>SUM('6) Direct - Assignment'!H29,'7) Direct Allocation (FTEs)'!I31,'8) Direct Allocation Method 1'!I30,'9) Direct Allocation Method 2'!I30)</f>
        <v>0</v>
      </c>
      <c r="I29" s="209">
        <f>SUM('6) Direct - Assignment'!I29,'7) Direct Allocation (FTEs)'!J31,'8) Direct Allocation Method 1'!J30,'9) Direct Allocation Method 2'!J30)</f>
        <v>0</v>
      </c>
      <c r="J29" s="209">
        <f>SUM('6) Direct - Assignment'!J29,'7) Direct Allocation (FTEs)'!K31,'8) Direct Allocation Method 1'!K30,'9) Direct Allocation Method 2'!K30)</f>
        <v>0</v>
      </c>
      <c r="K29" s="209">
        <f>SUM('6) Direct - Assignment'!K29,'7) Direct Allocation (FTEs)'!L31,'8) Direct Allocation Method 1'!L30,'9) Direct Allocation Method 2'!L30)</f>
        <v>0</v>
      </c>
      <c r="L29" s="210">
        <f t="shared" si="0"/>
        <v>0</v>
      </c>
      <c r="M29" s="209">
        <f>SUM('6) Direct - Assignment'!M29,'7) Direct Allocation (FTEs)'!N31,'8) Direct Allocation Method 1'!N30,'9) Direct Allocation Method 2'!N30)</f>
        <v>0</v>
      </c>
      <c r="N29" s="209">
        <f>SUM('6) Direct - Assignment'!N29,'7) Direct Allocation (FTEs)'!O31,'8) Direct Allocation Method 1'!O30,'9) Direct Allocation Method 2'!O30)</f>
        <v>0</v>
      </c>
      <c r="O29" s="211">
        <f t="shared" si="1"/>
        <v>0</v>
      </c>
      <c r="P29" s="212">
        <f t="shared" si="2"/>
        <v>0</v>
      </c>
      <c r="Q29" s="303"/>
    </row>
    <row r="30" spans="1:17" ht="15" customHeight="1">
      <c r="A30" s="79" t="str">
        <f>'6) Direct - Assignment'!B30</f>
        <v>Benefits</v>
      </c>
      <c r="B30" s="315"/>
      <c r="C30" s="209">
        <f>SUM('6) Direct - Assignment'!C30,'7) Direct Allocation (FTEs)'!D32,'8) Direct Allocation Method 1'!D31,'9) Direct Allocation Method 2'!D31)</f>
        <v>0</v>
      </c>
      <c r="D30" s="209">
        <f>SUM('6) Direct - Assignment'!D30,'7) Direct Allocation (FTEs)'!E32,'8) Direct Allocation Method 1'!E31,'9) Direct Allocation Method 2'!E31)</f>
        <v>0</v>
      </c>
      <c r="E30" s="209">
        <f>SUM('6) Direct - Assignment'!E30,'7) Direct Allocation (FTEs)'!F32,'8) Direct Allocation Method 1'!F31,'9) Direct Allocation Method 2'!F31)</f>
        <v>0</v>
      </c>
      <c r="F30" s="209">
        <f>SUM('6) Direct - Assignment'!F30,'7) Direct Allocation (FTEs)'!G32,'8) Direct Allocation Method 1'!G31,'9) Direct Allocation Method 2'!G31)</f>
        <v>0</v>
      </c>
      <c r="G30" s="209">
        <f>SUM('6) Direct - Assignment'!G30,'7) Direct Allocation (FTEs)'!H32,'8) Direct Allocation Method 1'!H31,'9) Direct Allocation Method 2'!H31)</f>
        <v>0</v>
      </c>
      <c r="H30" s="209">
        <f>SUM('6) Direct - Assignment'!H30,'7) Direct Allocation (FTEs)'!I32,'8) Direct Allocation Method 1'!I31,'9) Direct Allocation Method 2'!I31)</f>
        <v>0</v>
      </c>
      <c r="I30" s="209">
        <f>SUM('6) Direct - Assignment'!I30,'7) Direct Allocation (FTEs)'!J32,'8) Direct Allocation Method 1'!J31,'9) Direct Allocation Method 2'!J31)</f>
        <v>0</v>
      </c>
      <c r="J30" s="209">
        <f>SUM('6) Direct - Assignment'!J30,'7) Direct Allocation (FTEs)'!K32,'8) Direct Allocation Method 1'!K31,'9) Direct Allocation Method 2'!K31)</f>
        <v>0</v>
      </c>
      <c r="K30" s="209">
        <f>SUM('6) Direct - Assignment'!K30,'7) Direct Allocation (FTEs)'!L32,'8) Direct Allocation Method 1'!L31,'9) Direct Allocation Method 2'!L31)</f>
        <v>0</v>
      </c>
      <c r="L30" s="210">
        <f t="shared" si="0"/>
        <v>0</v>
      </c>
      <c r="M30" s="209">
        <f>SUM('6) Direct - Assignment'!M30,'7) Direct Allocation (FTEs)'!N32,'8) Direct Allocation Method 1'!N31,'9) Direct Allocation Method 2'!N31)</f>
        <v>0</v>
      </c>
      <c r="N30" s="209">
        <f>SUM('6) Direct - Assignment'!N30,'7) Direct Allocation (FTEs)'!O32,'8) Direct Allocation Method 1'!O31,'9) Direct Allocation Method 2'!O31)</f>
        <v>0</v>
      </c>
      <c r="O30" s="211">
        <f t="shared" si="1"/>
        <v>0</v>
      </c>
      <c r="P30" s="212">
        <f t="shared" si="2"/>
        <v>0</v>
      </c>
      <c r="Q30" s="303"/>
    </row>
    <row r="31" spans="1:17" ht="15" customHeight="1">
      <c r="A31" s="84" t="str">
        <f>'6) Direct - Assignment'!B31</f>
        <v/>
      </c>
      <c r="B31" s="316"/>
      <c r="C31" s="209">
        <f>SUM('6) Direct - Assignment'!C31,'7) Direct Allocation (FTEs)'!D33,'8) Direct Allocation Method 1'!D32,'9) Direct Allocation Method 2'!D32)</f>
        <v>0</v>
      </c>
      <c r="D31" s="209">
        <f>SUM('6) Direct - Assignment'!D31,'7) Direct Allocation (FTEs)'!E33,'8) Direct Allocation Method 1'!E32,'9) Direct Allocation Method 2'!E32)</f>
        <v>0</v>
      </c>
      <c r="E31" s="209">
        <f>SUM('6) Direct - Assignment'!E31,'7) Direct Allocation (FTEs)'!F33,'8) Direct Allocation Method 1'!F32,'9) Direct Allocation Method 2'!F32)</f>
        <v>0</v>
      </c>
      <c r="F31" s="209">
        <f>SUM('6) Direct - Assignment'!F31,'7) Direct Allocation (FTEs)'!G33,'8) Direct Allocation Method 1'!G32,'9) Direct Allocation Method 2'!G32)</f>
        <v>0</v>
      </c>
      <c r="G31" s="209">
        <f>SUM('6) Direct - Assignment'!G31,'7) Direct Allocation (FTEs)'!H33,'8) Direct Allocation Method 1'!H32,'9) Direct Allocation Method 2'!H32)</f>
        <v>0</v>
      </c>
      <c r="H31" s="209">
        <f>SUM('6) Direct - Assignment'!H31,'7) Direct Allocation (FTEs)'!I33,'8) Direct Allocation Method 1'!I32,'9) Direct Allocation Method 2'!I32)</f>
        <v>0</v>
      </c>
      <c r="I31" s="209">
        <f>SUM('6) Direct - Assignment'!I31,'7) Direct Allocation (FTEs)'!J33,'8) Direct Allocation Method 1'!J32,'9) Direct Allocation Method 2'!J32)</f>
        <v>0</v>
      </c>
      <c r="J31" s="209">
        <f>SUM('6) Direct - Assignment'!J31,'7) Direct Allocation (FTEs)'!K33,'8) Direct Allocation Method 1'!K32,'9) Direct Allocation Method 2'!K32)</f>
        <v>0</v>
      </c>
      <c r="K31" s="209">
        <f>SUM('6) Direct - Assignment'!K31,'7) Direct Allocation (FTEs)'!L33,'8) Direct Allocation Method 1'!L32,'9) Direct Allocation Method 2'!L32)</f>
        <v>0</v>
      </c>
      <c r="L31" s="210">
        <f t="shared" ref="L31" si="3">SUM(C31:K31)</f>
        <v>0</v>
      </c>
      <c r="M31" s="209">
        <f>SUM('6) Direct - Assignment'!M31,'7) Direct Allocation (FTEs)'!N33,'8) Direct Allocation Method 1'!N32,'9) Direct Allocation Method 2'!N32)</f>
        <v>0</v>
      </c>
      <c r="N31" s="209">
        <f>SUM('6) Direct - Assignment'!N31,'7) Direct Allocation (FTEs)'!O33,'8) Direct Allocation Method 1'!O32,'9) Direct Allocation Method 2'!O32)</f>
        <v>0</v>
      </c>
      <c r="O31" s="211">
        <f t="shared" ref="O31" si="4">SUM(M31:N31)</f>
        <v>0</v>
      </c>
      <c r="P31" s="212">
        <f t="shared" ref="P31" si="5">+L31+O31</f>
        <v>0</v>
      </c>
      <c r="Q31" s="303"/>
    </row>
    <row r="32" spans="1:17" ht="15" customHeight="1">
      <c r="A32" s="223" t="str">
        <f>'6) Direct - Assignment'!B32</f>
        <v/>
      </c>
      <c r="B32" s="317"/>
      <c r="C32" s="209">
        <f>SUM('6) Direct - Assignment'!C32,'7) Direct Allocation (FTEs)'!D34,'8) Direct Allocation Method 1'!D33,'9) Direct Allocation Method 2'!D33)</f>
        <v>0</v>
      </c>
      <c r="D32" s="209">
        <f>SUM('6) Direct - Assignment'!D32,'7) Direct Allocation (FTEs)'!E34,'8) Direct Allocation Method 1'!E33,'9) Direct Allocation Method 2'!E33)</f>
        <v>0</v>
      </c>
      <c r="E32" s="209">
        <f>SUM('6) Direct - Assignment'!E32,'7) Direct Allocation (FTEs)'!F34,'8) Direct Allocation Method 1'!F33,'9) Direct Allocation Method 2'!F33)</f>
        <v>0</v>
      </c>
      <c r="F32" s="209">
        <f>SUM('6) Direct - Assignment'!F32,'7) Direct Allocation (FTEs)'!G34,'8) Direct Allocation Method 1'!G33,'9) Direct Allocation Method 2'!G33)</f>
        <v>0</v>
      </c>
      <c r="G32" s="209">
        <f>SUM('6) Direct - Assignment'!G32,'7) Direct Allocation (FTEs)'!H34,'8) Direct Allocation Method 1'!H33,'9) Direct Allocation Method 2'!H33)</f>
        <v>0</v>
      </c>
      <c r="H32" s="209">
        <f>SUM('6) Direct - Assignment'!H32,'7) Direct Allocation (FTEs)'!I34,'8) Direct Allocation Method 1'!I33,'9) Direct Allocation Method 2'!I33)</f>
        <v>0</v>
      </c>
      <c r="I32" s="209">
        <f>SUM('6) Direct - Assignment'!I32,'7) Direct Allocation (FTEs)'!J34,'8) Direct Allocation Method 1'!J33,'9) Direct Allocation Method 2'!J33)</f>
        <v>0</v>
      </c>
      <c r="J32" s="209">
        <f>SUM('6) Direct - Assignment'!J32,'7) Direct Allocation (FTEs)'!K34,'8) Direct Allocation Method 1'!K33,'9) Direct Allocation Method 2'!K33)</f>
        <v>0</v>
      </c>
      <c r="K32" s="209">
        <f>SUM('6) Direct - Assignment'!K32,'7) Direct Allocation (FTEs)'!L34,'8) Direct Allocation Method 1'!L33,'9) Direct Allocation Method 2'!L33)</f>
        <v>0</v>
      </c>
      <c r="L32" s="210">
        <f t="shared" ref="L32:L35" si="6">SUM(C32:K32)</f>
        <v>0</v>
      </c>
      <c r="M32" s="209">
        <f>SUM('6) Direct - Assignment'!M32,'7) Direct Allocation (FTEs)'!N34,'8) Direct Allocation Method 1'!N33,'9) Direct Allocation Method 2'!N33)</f>
        <v>0</v>
      </c>
      <c r="N32" s="209">
        <f>SUM('6) Direct - Assignment'!N32,'7) Direct Allocation (FTEs)'!O34,'8) Direct Allocation Method 1'!O33,'9) Direct Allocation Method 2'!O33)</f>
        <v>0</v>
      </c>
      <c r="O32" s="211">
        <f t="shared" si="1"/>
        <v>0</v>
      </c>
      <c r="P32" s="212">
        <f t="shared" si="2"/>
        <v>0</v>
      </c>
      <c r="Q32" s="303"/>
    </row>
    <row r="33" spans="1:17" ht="15" customHeight="1">
      <c r="A33" s="223" t="str">
        <f>'6) Direct - Assignment'!B33</f>
        <v/>
      </c>
      <c r="B33" s="317"/>
      <c r="C33" s="209">
        <f>SUM('6) Direct - Assignment'!C33,'7) Direct Allocation (FTEs)'!D35,'8) Direct Allocation Method 1'!D34,'9) Direct Allocation Method 2'!D34)</f>
        <v>0</v>
      </c>
      <c r="D33" s="209">
        <f>SUM('6) Direct - Assignment'!D33,'7) Direct Allocation (FTEs)'!E35,'8) Direct Allocation Method 1'!E34,'9) Direct Allocation Method 2'!E34)</f>
        <v>0</v>
      </c>
      <c r="E33" s="209">
        <f>SUM('6) Direct - Assignment'!E33,'7) Direct Allocation (FTEs)'!F35,'8) Direct Allocation Method 1'!F34,'9) Direct Allocation Method 2'!F34)</f>
        <v>0</v>
      </c>
      <c r="F33" s="209">
        <f>SUM('6) Direct - Assignment'!F33,'7) Direct Allocation (FTEs)'!G35,'8) Direct Allocation Method 1'!G34,'9) Direct Allocation Method 2'!G34)</f>
        <v>0</v>
      </c>
      <c r="G33" s="209">
        <f>SUM('6) Direct - Assignment'!G33,'7) Direct Allocation (FTEs)'!H35,'8) Direct Allocation Method 1'!H34,'9) Direct Allocation Method 2'!H34)</f>
        <v>0</v>
      </c>
      <c r="H33" s="209">
        <f>SUM('6) Direct - Assignment'!H33,'7) Direct Allocation (FTEs)'!I35,'8) Direct Allocation Method 1'!I34,'9) Direct Allocation Method 2'!I34)</f>
        <v>0</v>
      </c>
      <c r="I33" s="209">
        <f>SUM('6) Direct - Assignment'!I33,'7) Direct Allocation (FTEs)'!J35,'8) Direct Allocation Method 1'!J34,'9) Direct Allocation Method 2'!J34)</f>
        <v>0</v>
      </c>
      <c r="J33" s="209">
        <f>SUM('6) Direct - Assignment'!J33,'7) Direct Allocation (FTEs)'!K35,'8) Direct Allocation Method 1'!K34,'9) Direct Allocation Method 2'!K34)</f>
        <v>0</v>
      </c>
      <c r="K33" s="209">
        <f>SUM('6) Direct - Assignment'!K33,'7) Direct Allocation (FTEs)'!L35,'8) Direct Allocation Method 1'!L34,'9) Direct Allocation Method 2'!L34)</f>
        <v>0</v>
      </c>
      <c r="L33" s="210">
        <f t="shared" si="6"/>
        <v>0</v>
      </c>
      <c r="M33" s="209">
        <f>SUM('6) Direct - Assignment'!M33,'7) Direct Allocation (FTEs)'!N35,'8) Direct Allocation Method 1'!N34,'9) Direct Allocation Method 2'!N34)</f>
        <v>0</v>
      </c>
      <c r="N33" s="209">
        <f>SUM('6) Direct - Assignment'!N33,'7) Direct Allocation (FTEs)'!O35,'8) Direct Allocation Method 1'!O34,'9) Direct Allocation Method 2'!O34)</f>
        <v>0</v>
      </c>
      <c r="O33" s="211">
        <f t="shared" si="1"/>
        <v>0</v>
      </c>
      <c r="P33" s="212">
        <f t="shared" si="2"/>
        <v>0</v>
      </c>
      <c r="Q33" s="303"/>
    </row>
    <row r="34" spans="1:17" ht="15" customHeight="1">
      <c r="A34" s="223" t="str">
        <f>'6) Direct - Assignment'!B34</f>
        <v/>
      </c>
      <c r="B34" s="317"/>
      <c r="C34" s="209">
        <f>SUM('6) Direct - Assignment'!C34,'7) Direct Allocation (FTEs)'!D36,'8) Direct Allocation Method 1'!D35,'9) Direct Allocation Method 2'!D35)</f>
        <v>0</v>
      </c>
      <c r="D34" s="209">
        <f>SUM('6) Direct - Assignment'!D34,'7) Direct Allocation (FTEs)'!E36,'8) Direct Allocation Method 1'!E35,'9) Direct Allocation Method 2'!E35)</f>
        <v>0</v>
      </c>
      <c r="E34" s="209">
        <f>SUM('6) Direct - Assignment'!E34,'7) Direct Allocation (FTEs)'!F36,'8) Direct Allocation Method 1'!F35,'9) Direct Allocation Method 2'!F35)</f>
        <v>0</v>
      </c>
      <c r="F34" s="209">
        <f>SUM('6) Direct - Assignment'!F34,'7) Direct Allocation (FTEs)'!G36,'8) Direct Allocation Method 1'!G35,'9) Direct Allocation Method 2'!G35)</f>
        <v>0</v>
      </c>
      <c r="G34" s="209">
        <f>SUM('6) Direct - Assignment'!G34,'7) Direct Allocation (FTEs)'!H36,'8) Direct Allocation Method 1'!H35,'9) Direct Allocation Method 2'!H35)</f>
        <v>0</v>
      </c>
      <c r="H34" s="209">
        <f>SUM('6) Direct - Assignment'!H34,'7) Direct Allocation (FTEs)'!I36,'8) Direct Allocation Method 1'!I35,'9) Direct Allocation Method 2'!I35)</f>
        <v>0</v>
      </c>
      <c r="I34" s="209">
        <f>SUM('6) Direct - Assignment'!I34,'7) Direct Allocation (FTEs)'!J36,'8) Direct Allocation Method 1'!J35,'9) Direct Allocation Method 2'!J35)</f>
        <v>0</v>
      </c>
      <c r="J34" s="209">
        <f>SUM('6) Direct - Assignment'!J34,'7) Direct Allocation (FTEs)'!K36,'8) Direct Allocation Method 1'!K35,'9) Direct Allocation Method 2'!K35)</f>
        <v>0</v>
      </c>
      <c r="K34" s="209">
        <f>SUM('6) Direct - Assignment'!K34,'7) Direct Allocation (FTEs)'!L36,'8) Direct Allocation Method 1'!L35,'9) Direct Allocation Method 2'!L35)</f>
        <v>0</v>
      </c>
      <c r="L34" s="210">
        <f t="shared" si="6"/>
        <v>0</v>
      </c>
      <c r="M34" s="209">
        <f>SUM('6) Direct - Assignment'!M34,'7) Direct Allocation (FTEs)'!N36,'8) Direct Allocation Method 1'!N35,'9) Direct Allocation Method 2'!N35)</f>
        <v>0</v>
      </c>
      <c r="N34" s="209">
        <f>SUM('6) Direct - Assignment'!N34,'7) Direct Allocation (FTEs)'!O36,'8) Direct Allocation Method 1'!O35,'9) Direct Allocation Method 2'!O35)</f>
        <v>0</v>
      </c>
      <c r="O34" s="211">
        <f t="shared" si="1"/>
        <v>0</v>
      </c>
      <c r="P34" s="212">
        <f t="shared" si="2"/>
        <v>0</v>
      </c>
      <c r="Q34" s="303"/>
    </row>
    <row r="35" spans="1:17" ht="15" customHeight="1">
      <c r="A35" s="84" t="str">
        <f>'6) Direct - Assignment'!B35</f>
        <v/>
      </c>
      <c r="B35" s="318"/>
      <c r="C35" s="209">
        <f>SUM('6) Direct - Assignment'!C35,'7) Direct Allocation (FTEs)'!D37,'8) Direct Allocation Method 1'!D36,'9) Direct Allocation Method 2'!D36)</f>
        <v>0</v>
      </c>
      <c r="D35" s="209">
        <f>SUM('6) Direct - Assignment'!D35,'7) Direct Allocation (FTEs)'!E37,'8) Direct Allocation Method 1'!E36,'9) Direct Allocation Method 2'!E36)</f>
        <v>0</v>
      </c>
      <c r="E35" s="209">
        <f>SUM('6) Direct - Assignment'!E35,'7) Direct Allocation (FTEs)'!F37,'8) Direct Allocation Method 1'!F36,'9) Direct Allocation Method 2'!F36)</f>
        <v>0</v>
      </c>
      <c r="F35" s="209">
        <f>SUM('6) Direct - Assignment'!F35,'7) Direct Allocation (FTEs)'!G37,'8) Direct Allocation Method 1'!G36,'9) Direct Allocation Method 2'!G36)</f>
        <v>0</v>
      </c>
      <c r="G35" s="209">
        <f>SUM('6) Direct - Assignment'!G35,'7) Direct Allocation (FTEs)'!H37,'8) Direct Allocation Method 1'!H36,'9) Direct Allocation Method 2'!H36)</f>
        <v>0</v>
      </c>
      <c r="H35" s="209">
        <f>SUM('6) Direct - Assignment'!H35,'7) Direct Allocation (FTEs)'!I37,'8) Direct Allocation Method 1'!I36,'9) Direct Allocation Method 2'!I36)</f>
        <v>0</v>
      </c>
      <c r="I35" s="209">
        <f>SUM('6) Direct - Assignment'!I35,'7) Direct Allocation (FTEs)'!J37,'8) Direct Allocation Method 1'!J36,'9) Direct Allocation Method 2'!J36)</f>
        <v>0</v>
      </c>
      <c r="J35" s="209">
        <f>SUM('6) Direct - Assignment'!J35,'7) Direct Allocation (FTEs)'!K37,'8) Direct Allocation Method 1'!K36,'9) Direct Allocation Method 2'!K36)</f>
        <v>0</v>
      </c>
      <c r="K35" s="209">
        <f>SUM('6) Direct - Assignment'!K35,'7) Direct Allocation (FTEs)'!L37,'8) Direct Allocation Method 1'!L36,'9) Direct Allocation Method 2'!L36)</f>
        <v>0</v>
      </c>
      <c r="L35" s="210">
        <f t="shared" si="6"/>
        <v>0</v>
      </c>
      <c r="M35" s="209">
        <f>SUM('6) Direct - Assignment'!M35,'7) Direct Allocation (FTEs)'!N37,'8) Direct Allocation Method 1'!N36,'9) Direct Allocation Method 2'!N36)</f>
        <v>0</v>
      </c>
      <c r="N35" s="209">
        <f>SUM('6) Direct - Assignment'!N35,'7) Direct Allocation (FTEs)'!O37,'8) Direct Allocation Method 1'!O36,'9) Direct Allocation Method 2'!O36)</f>
        <v>0</v>
      </c>
      <c r="O35" s="211">
        <f t="shared" ref="O35" si="7">SUM(M35:N35)</f>
        <v>0</v>
      </c>
      <c r="P35" s="212">
        <f t="shared" ref="P35" si="8">+L35+O35</f>
        <v>0</v>
      </c>
      <c r="Q35" s="303"/>
    </row>
    <row r="36" spans="1:17" ht="15" customHeight="1">
      <c r="A36" s="223" t="str">
        <f>'6) Direct - Assignment'!B36</f>
        <v/>
      </c>
      <c r="B36" s="317"/>
      <c r="C36" s="209">
        <f>SUM('6) Direct - Assignment'!C36,'7) Direct Allocation (FTEs)'!D38,'8) Direct Allocation Method 1'!D37,'9) Direct Allocation Method 2'!D37)</f>
        <v>0</v>
      </c>
      <c r="D36" s="209">
        <f>SUM('6) Direct - Assignment'!D36,'7) Direct Allocation (FTEs)'!E38,'8) Direct Allocation Method 1'!E37,'9) Direct Allocation Method 2'!E37)</f>
        <v>0</v>
      </c>
      <c r="E36" s="209">
        <f>SUM('6) Direct - Assignment'!E36,'7) Direct Allocation (FTEs)'!F38,'8) Direct Allocation Method 1'!F37,'9) Direct Allocation Method 2'!F37)</f>
        <v>0</v>
      </c>
      <c r="F36" s="209">
        <f>SUM('6) Direct - Assignment'!F36,'7) Direct Allocation (FTEs)'!G38,'8) Direct Allocation Method 1'!G37,'9) Direct Allocation Method 2'!G37)</f>
        <v>0</v>
      </c>
      <c r="G36" s="209">
        <f>SUM('6) Direct - Assignment'!G36,'7) Direct Allocation (FTEs)'!H38,'8) Direct Allocation Method 1'!H37,'9) Direct Allocation Method 2'!H37)</f>
        <v>0</v>
      </c>
      <c r="H36" s="209">
        <f>SUM('6) Direct - Assignment'!H36,'7) Direct Allocation (FTEs)'!I38,'8) Direct Allocation Method 1'!I37,'9) Direct Allocation Method 2'!I37)</f>
        <v>0</v>
      </c>
      <c r="I36" s="209">
        <f>SUM('6) Direct - Assignment'!I36,'7) Direct Allocation (FTEs)'!J38,'8) Direct Allocation Method 1'!J37,'9) Direct Allocation Method 2'!J37)</f>
        <v>0</v>
      </c>
      <c r="J36" s="209">
        <f>SUM('6) Direct - Assignment'!J36,'7) Direct Allocation (FTEs)'!K38,'8) Direct Allocation Method 1'!K37,'9) Direct Allocation Method 2'!K37)</f>
        <v>0</v>
      </c>
      <c r="K36" s="209">
        <f>SUM('6) Direct - Assignment'!K36,'7) Direct Allocation (FTEs)'!L38,'8) Direct Allocation Method 1'!L37,'9) Direct Allocation Method 2'!L37)</f>
        <v>0</v>
      </c>
      <c r="L36" s="210">
        <f t="shared" ref="L36:L39" si="9">SUM(C36:K36)</f>
        <v>0</v>
      </c>
      <c r="M36" s="209">
        <f>SUM('6) Direct - Assignment'!M36,'7) Direct Allocation (FTEs)'!N38,'8) Direct Allocation Method 1'!N37,'9) Direct Allocation Method 2'!N37)</f>
        <v>0</v>
      </c>
      <c r="N36" s="209">
        <f>SUM('6) Direct - Assignment'!N36,'7) Direct Allocation (FTEs)'!O38,'8) Direct Allocation Method 1'!O37,'9) Direct Allocation Method 2'!O37)</f>
        <v>0</v>
      </c>
      <c r="O36" s="211">
        <f t="shared" si="1"/>
        <v>0</v>
      </c>
      <c r="P36" s="212">
        <f t="shared" si="2"/>
        <v>0</v>
      </c>
      <c r="Q36" s="303"/>
    </row>
    <row r="37" spans="1:17" ht="15" customHeight="1">
      <c r="A37" s="223" t="str">
        <f>'6) Direct - Assignment'!B37</f>
        <v/>
      </c>
      <c r="B37" s="317"/>
      <c r="C37" s="209">
        <f>SUM('6) Direct - Assignment'!C37,'7) Direct Allocation (FTEs)'!D39,'8) Direct Allocation Method 1'!D38,'9) Direct Allocation Method 2'!D38)</f>
        <v>0</v>
      </c>
      <c r="D37" s="209">
        <f>SUM('6) Direct - Assignment'!D37,'7) Direct Allocation (FTEs)'!E39,'8) Direct Allocation Method 1'!E38,'9) Direct Allocation Method 2'!E38)</f>
        <v>0</v>
      </c>
      <c r="E37" s="209">
        <f>SUM('6) Direct - Assignment'!E37,'7) Direct Allocation (FTEs)'!F39,'8) Direct Allocation Method 1'!F38,'9) Direct Allocation Method 2'!F38)</f>
        <v>0</v>
      </c>
      <c r="F37" s="209">
        <f>SUM('6) Direct - Assignment'!F37,'7) Direct Allocation (FTEs)'!G39,'8) Direct Allocation Method 1'!G38,'9) Direct Allocation Method 2'!G38)</f>
        <v>0</v>
      </c>
      <c r="G37" s="209">
        <f>SUM('6) Direct - Assignment'!G37,'7) Direct Allocation (FTEs)'!H39,'8) Direct Allocation Method 1'!H38,'9) Direct Allocation Method 2'!H38)</f>
        <v>0</v>
      </c>
      <c r="H37" s="209">
        <f>SUM('6) Direct - Assignment'!H37,'7) Direct Allocation (FTEs)'!I39,'8) Direct Allocation Method 1'!I38,'9) Direct Allocation Method 2'!I38)</f>
        <v>0</v>
      </c>
      <c r="I37" s="209">
        <f>SUM('6) Direct - Assignment'!I37,'7) Direct Allocation (FTEs)'!J39,'8) Direct Allocation Method 1'!J38,'9) Direct Allocation Method 2'!J38)</f>
        <v>0</v>
      </c>
      <c r="J37" s="209">
        <f>SUM('6) Direct - Assignment'!J37,'7) Direct Allocation (FTEs)'!K39,'8) Direct Allocation Method 1'!K38,'9) Direct Allocation Method 2'!K38)</f>
        <v>0</v>
      </c>
      <c r="K37" s="209">
        <f>SUM('6) Direct - Assignment'!K37,'7) Direct Allocation (FTEs)'!L39,'8) Direct Allocation Method 1'!L38,'9) Direct Allocation Method 2'!L38)</f>
        <v>0</v>
      </c>
      <c r="L37" s="210">
        <f t="shared" si="9"/>
        <v>0</v>
      </c>
      <c r="M37" s="209">
        <f>SUM('6) Direct - Assignment'!M37,'7) Direct Allocation (FTEs)'!N39,'8) Direct Allocation Method 1'!N38,'9) Direct Allocation Method 2'!N38)</f>
        <v>0</v>
      </c>
      <c r="N37" s="209">
        <f>SUM('6) Direct - Assignment'!N37,'7) Direct Allocation (FTEs)'!O39,'8) Direct Allocation Method 1'!O38,'9) Direct Allocation Method 2'!O38)</f>
        <v>0</v>
      </c>
      <c r="O37" s="211">
        <f t="shared" si="1"/>
        <v>0</v>
      </c>
      <c r="P37" s="212">
        <f t="shared" si="2"/>
        <v>0</v>
      </c>
      <c r="Q37" s="303"/>
    </row>
    <row r="38" spans="1:17" ht="15" customHeight="1">
      <c r="A38" s="223" t="str">
        <f>'6) Direct - Assignment'!B38</f>
        <v/>
      </c>
      <c r="B38" s="317"/>
      <c r="C38" s="209">
        <f>SUM('6) Direct - Assignment'!C38,'7) Direct Allocation (FTEs)'!D40,'8) Direct Allocation Method 1'!D39,'9) Direct Allocation Method 2'!D39)</f>
        <v>0</v>
      </c>
      <c r="D38" s="209">
        <f>SUM('6) Direct - Assignment'!D38,'7) Direct Allocation (FTEs)'!E40,'8) Direct Allocation Method 1'!E39,'9) Direct Allocation Method 2'!E39)</f>
        <v>0</v>
      </c>
      <c r="E38" s="209">
        <f>SUM('6) Direct - Assignment'!E38,'7) Direct Allocation (FTEs)'!F40,'8) Direct Allocation Method 1'!F39,'9) Direct Allocation Method 2'!F39)</f>
        <v>0</v>
      </c>
      <c r="F38" s="209">
        <f>SUM('6) Direct - Assignment'!F38,'7) Direct Allocation (FTEs)'!G40,'8) Direct Allocation Method 1'!G39,'9) Direct Allocation Method 2'!G39)</f>
        <v>0</v>
      </c>
      <c r="G38" s="209">
        <f>SUM('6) Direct - Assignment'!G38,'7) Direct Allocation (FTEs)'!H40,'8) Direct Allocation Method 1'!H39,'9) Direct Allocation Method 2'!H39)</f>
        <v>0</v>
      </c>
      <c r="H38" s="209">
        <f>SUM('6) Direct - Assignment'!H38,'7) Direct Allocation (FTEs)'!I40,'8) Direct Allocation Method 1'!I39,'9) Direct Allocation Method 2'!I39)</f>
        <v>0</v>
      </c>
      <c r="I38" s="209">
        <f>SUM('6) Direct - Assignment'!I38,'7) Direct Allocation (FTEs)'!J40,'8) Direct Allocation Method 1'!J39,'9) Direct Allocation Method 2'!J39)</f>
        <v>0</v>
      </c>
      <c r="J38" s="209">
        <f>SUM('6) Direct - Assignment'!J38,'7) Direct Allocation (FTEs)'!K40,'8) Direct Allocation Method 1'!K39,'9) Direct Allocation Method 2'!K39)</f>
        <v>0</v>
      </c>
      <c r="K38" s="209">
        <f>SUM('6) Direct - Assignment'!K38,'7) Direct Allocation (FTEs)'!L40,'8) Direct Allocation Method 1'!L39,'9) Direct Allocation Method 2'!L39)</f>
        <v>0</v>
      </c>
      <c r="L38" s="210">
        <f t="shared" si="9"/>
        <v>0</v>
      </c>
      <c r="M38" s="209">
        <f>SUM('6) Direct - Assignment'!M38,'7) Direct Allocation (FTEs)'!N40,'8) Direct Allocation Method 1'!N39,'9) Direct Allocation Method 2'!N39)</f>
        <v>0</v>
      </c>
      <c r="N38" s="209">
        <f>SUM('6) Direct - Assignment'!N38,'7) Direct Allocation (FTEs)'!O40,'8) Direct Allocation Method 1'!O39,'9) Direct Allocation Method 2'!O39)</f>
        <v>0</v>
      </c>
      <c r="O38" s="211">
        <f t="shared" si="1"/>
        <v>0</v>
      </c>
      <c r="P38" s="212">
        <f t="shared" si="2"/>
        <v>0</v>
      </c>
      <c r="Q38" s="303"/>
    </row>
    <row r="39" spans="1:17" ht="15" customHeight="1">
      <c r="A39" s="84" t="str">
        <f>'6) Direct - Assignment'!B39</f>
        <v/>
      </c>
      <c r="B39" s="318"/>
      <c r="C39" s="209">
        <f>SUM('6) Direct - Assignment'!C39,'7) Direct Allocation (FTEs)'!D41,'8) Direct Allocation Method 1'!D40,'9) Direct Allocation Method 2'!D40)</f>
        <v>0</v>
      </c>
      <c r="D39" s="209">
        <f>SUM('6) Direct - Assignment'!D39,'7) Direct Allocation (FTEs)'!E41,'8) Direct Allocation Method 1'!E40,'9) Direct Allocation Method 2'!E40)</f>
        <v>0</v>
      </c>
      <c r="E39" s="209">
        <f>SUM('6) Direct - Assignment'!E39,'7) Direct Allocation (FTEs)'!F41,'8) Direct Allocation Method 1'!F40,'9) Direct Allocation Method 2'!F40)</f>
        <v>0</v>
      </c>
      <c r="F39" s="209">
        <f>SUM('6) Direct - Assignment'!F39,'7) Direct Allocation (FTEs)'!G41,'8) Direct Allocation Method 1'!G40,'9) Direct Allocation Method 2'!G40)</f>
        <v>0</v>
      </c>
      <c r="G39" s="209">
        <f>SUM('6) Direct - Assignment'!G39,'7) Direct Allocation (FTEs)'!H41,'8) Direct Allocation Method 1'!H40,'9) Direct Allocation Method 2'!H40)</f>
        <v>0</v>
      </c>
      <c r="H39" s="209">
        <f>SUM('6) Direct - Assignment'!H39,'7) Direct Allocation (FTEs)'!I41,'8) Direct Allocation Method 1'!I40,'9) Direct Allocation Method 2'!I40)</f>
        <v>0</v>
      </c>
      <c r="I39" s="209">
        <f>SUM('6) Direct - Assignment'!I39,'7) Direct Allocation (FTEs)'!J41,'8) Direct Allocation Method 1'!J40,'9) Direct Allocation Method 2'!J40)</f>
        <v>0</v>
      </c>
      <c r="J39" s="209">
        <f>SUM('6) Direct - Assignment'!J39,'7) Direct Allocation (FTEs)'!K41,'8) Direct Allocation Method 1'!K40,'9) Direct Allocation Method 2'!K40)</f>
        <v>0</v>
      </c>
      <c r="K39" s="209">
        <f>SUM('6) Direct - Assignment'!K39,'7) Direct Allocation (FTEs)'!L41,'8) Direct Allocation Method 1'!L40,'9) Direct Allocation Method 2'!L40)</f>
        <v>0</v>
      </c>
      <c r="L39" s="210">
        <f t="shared" si="9"/>
        <v>0</v>
      </c>
      <c r="M39" s="209">
        <f>SUM('6) Direct - Assignment'!M39,'7) Direct Allocation (FTEs)'!N41,'8) Direct Allocation Method 1'!N40,'9) Direct Allocation Method 2'!N40)</f>
        <v>0</v>
      </c>
      <c r="N39" s="209">
        <f>SUM('6) Direct - Assignment'!N39,'7) Direct Allocation (FTEs)'!O41,'8) Direct Allocation Method 1'!O40,'9) Direct Allocation Method 2'!O40)</f>
        <v>0</v>
      </c>
      <c r="O39" s="211">
        <f t="shared" ref="O39" si="10">SUM(M39:N39)</f>
        <v>0</v>
      </c>
      <c r="P39" s="212">
        <f t="shared" ref="P39" si="11">+L39+O39</f>
        <v>0</v>
      </c>
      <c r="Q39" s="303"/>
    </row>
    <row r="40" spans="1:17" ht="15" customHeight="1">
      <c r="A40" s="223" t="str">
        <f>'6) Direct - Assignment'!B40</f>
        <v/>
      </c>
      <c r="B40" s="317"/>
      <c r="C40" s="209">
        <f>SUM('6) Direct - Assignment'!C40,'7) Direct Allocation (FTEs)'!D42,'8) Direct Allocation Method 1'!D41,'9) Direct Allocation Method 2'!D41)</f>
        <v>0</v>
      </c>
      <c r="D40" s="209">
        <f>SUM('6) Direct - Assignment'!D40,'7) Direct Allocation (FTEs)'!E42,'8) Direct Allocation Method 1'!E41,'9) Direct Allocation Method 2'!E41)</f>
        <v>0</v>
      </c>
      <c r="E40" s="209">
        <f>SUM('6) Direct - Assignment'!E40,'7) Direct Allocation (FTEs)'!F42,'8) Direct Allocation Method 1'!F41,'9) Direct Allocation Method 2'!F41)</f>
        <v>0</v>
      </c>
      <c r="F40" s="209">
        <f>SUM('6) Direct - Assignment'!F40,'7) Direct Allocation (FTEs)'!G42,'8) Direct Allocation Method 1'!G41,'9) Direct Allocation Method 2'!G41)</f>
        <v>0</v>
      </c>
      <c r="G40" s="209">
        <f>SUM('6) Direct - Assignment'!G40,'7) Direct Allocation (FTEs)'!H42,'8) Direct Allocation Method 1'!H41,'9) Direct Allocation Method 2'!H41)</f>
        <v>0</v>
      </c>
      <c r="H40" s="209">
        <f>SUM('6) Direct - Assignment'!H40,'7) Direct Allocation (FTEs)'!I42,'8) Direct Allocation Method 1'!I41,'9) Direct Allocation Method 2'!I41)</f>
        <v>0</v>
      </c>
      <c r="I40" s="209">
        <f>SUM('6) Direct - Assignment'!I40,'7) Direct Allocation (FTEs)'!J42,'8) Direct Allocation Method 1'!J41,'9) Direct Allocation Method 2'!J41)</f>
        <v>0</v>
      </c>
      <c r="J40" s="209">
        <f>SUM('6) Direct - Assignment'!J40,'7) Direct Allocation (FTEs)'!K42,'8) Direct Allocation Method 1'!K41,'9) Direct Allocation Method 2'!K41)</f>
        <v>0</v>
      </c>
      <c r="K40" s="209">
        <f>SUM('6) Direct - Assignment'!K40,'7) Direct Allocation (FTEs)'!L42,'8) Direct Allocation Method 1'!L41,'9) Direct Allocation Method 2'!L41)</f>
        <v>0</v>
      </c>
      <c r="L40" s="210">
        <f t="shared" ref="L40:L43" si="12">SUM(C40:K40)</f>
        <v>0</v>
      </c>
      <c r="M40" s="209">
        <f>SUM('6) Direct - Assignment'!M40,'7) Direct Allocation (FTEs)'!N42,'8) Direct Allocation Method 1'!N41,'9) Direct Allocation Method 2'!N41)</f>
        <v>0</v>
      </c>
      <c r="N40" s="209">
        <f>SUM('6) Direct - Assignment'!N40,'7) Direct Allocation (FTEs)'!O42,'8) Direct Allocation Method 1'!O41,'9) Direct Allocation Method 2'!O41)</f>
        <v>0</v>
      </c>
      <c r="O40" s="211">
        <f t="shared" si="1"/>
        <v>0</v>
      </c>
      <c r="P40" s="212">
        <f t="shared" si="2"/>
        <v>0</v>
      </c>
      <c r="Q40" s="303"/>
    </row>
    <row r="41" spans="1:17" ht="15" customHeight="1">
      <c r="A41" s="223" t="str">
        <f>'6) Direct - Assignment'!B41</f>
        <v/>
      </c>
      <c r="B41" s="317"/>
      <c r="C41" s="209">
        <f>SUM('6) Direct - Assignment'!C41,'7) Direct Allocation (FTEs)'!D43,'8) Direct Allocation Method 1'!D42,'9) Direct Allocation Method 2'!D42)</f>
        <v>0</v>
      </c>
      <c r="D41" s="209">
        <f>SUM('6) Direct - Assignment'!D41,'7) Direct Allocation (FTEs)'!E43,'8) Direct Allocation Method 1'!E42,'9) Direct Allocation Method 2'!E42)</f>
        <v>0</v>
      </c>
      <c r="E41" s="209">
        <f>SUM('6) Direct - Assignment'!E41,'7) Direct Allocation (FTEs)'!F43,'8) Direct Allocation Method 1'!F42,'9) Direct Allocation Method 2'!F42)</f>
        <v>0</v>
      </c>
      <c r="F41" s="209">
        <f>SUM('6) Direct - Assignment'!F41,'7) Direct Allocation (FTEs)'!G43,'8) Direct Allocation Method 1'!G42,'9) Direct Allocation Method 2'!G42)</f>
        <v>0</v>
      </c>
      <c r="G41" s="209">
        <f>SUM('6) Direct - Assignment'!G41,'7) Direct Allocation (FTEs)'!H43,'8) Direct Allocation Method 1'!H42,'9) Direct Allocation Method 2'!H42)</f>
        <v>0</v>
      </c>
      <c r="H41" s="209">
        <f>SUM('6) Direct - Assignment'!H41,'7) Direct Allocation (FTEs)'!I43,'8) Direct Allocation Method 1'!I42,'9) Direct Allocation Method 2'!I42)</f>
        <v>0</v>
      </c>
      <c r="I41" s="209">
        <f>SUM('6) Direct - Assignment'!I41,'7) Direct Allocation (FTEs)'!J43,'8) Direct Allocation Method 1'!J42,'9) Direct Allocation Method 2'!J42)</f>
        <v>0</v>
      </c>
      <c r="J41" s="209">
        <f>SUM('6) Direct - Assignment'!J41,'7) Direct Allocation (FTEs)'!K43,'8) Direct Allocation Method 1'!K42,'9) Direct Allocation Method 2'!K42)</f>
        <v>0</v>
      </c>
      <c r="K41" s="209">
        <f>SUM('6) Direct - Assignment'!K41,'7) Direct Allocation (FTEs)'!L43,'8) Direct Allocation Method 1'!L42,'9) Direct Allocation Method 2'!L42)</f>
        <v>0</v>
      </c>
      <c r="L41" s="210">
        <f t="shared" si="12"/>
        <v>0</v>
      </c>
      <c r="M41" s="209">
        <f>SUM('6) Direct - Assignment'!M41,'7) Direct Allocation (FTEs)'!N43,'8) Direct Allocation Method 1'!N42,'9) Direct Allocation Method 2'!N42)</f>
        <v>0</v>
      </c>
      <c r="N41" s="209">
        <f>SUM('6) Direct - Assignment'!N41,'7) Direct Allocation (FTEs)'!O43,'8) Direct Allocation Method 1'!O42,'9) Direct Allocation Method 2'!O42)</f>
        <v>0</v>
      </c>
      <c r="O41" s="211">
        <f t="shared" si="1"/>
        <v>0</v>
      </c>
      <c r="P41" s="212">
        <f t="shared" si="2"/>
        <v>0</v>
      </c>
      <c r="Q41" s="303"/>
    </row>
    <row r="42" spans="1:17" ht="15" customHeight="1">
      <c r="A42" s="223" t="str">
        <f>'6) Direct - Assignment'!B42</f>
        <v/>
      </c>
      <c r="B42" s="317"/>
      <c r="C42" s="209">
        <f>SUM('6) Direct - Assignment'!C42,'7) Direct Allocation (FTEs)'!D44,'8) Direct Allocation Method 1'!D43,'9) Direct Allocation Method 2'!D43)</f>
        <v>0</v>
      </c>
      <c r="D42" s="209">
        <f>SUM('6) Direct - Assignment'!D42,'7) Direct Allocation (FTEs)'!E44,'8) Direct Allocation Method 1'!E43,'9) Direct Allocation Method 2'!E43)</f>
        <v>0</v>
      </c>
      <c r="E42" s="209">
        <f>SUM('6) Direct - Assignment'!E42,'7) Direct Allocation (FTEs)'!F44,'8) Direct Allocation Method 1'!F43,'9) Direct Allocation Method 2'!F43)</f>
        <v>0</v>
      </c>
      <c r="F42" s="209">
        <f>SUM('6) Direct - Assignment'!F42,'7) Direct Allocation (FTEs)'!G44,'8) Direct Allocation Method 1'!G43,'9) Direct Allocation Method 2'!G43)</f>
        <v>0</v>
      </c>
      <c r="G42" s="209">
        <f>SUM('6) Direct - Assignment'!G42,'7) Direct Allocation (FTEs)'!H44,'8) Direct Allocation Method 1'!H43,'9) Direct Allocation Method 2'!H43)</f>
        <v>0</v>
      </c>
      <c r="H42" s="209">
        <f>SUM('6) Direct - Assignment'!H42,'7) Direct Allocation (FTEs)'!I44,'8) Direct Allocation Method 1'!I43,'9) Direct Allocation Method 2'!I43)</f>
        <v>0</v>
      </c>
      <c r="I42" s="209">
        <f>SUM('6) Direct - Assignment'!I42,'7) Direct Allocation (FTEs)'!J44,'8) Direct Allocation Method 1'!J43,'9) Direct Allocation Method 2'!J43)</f>
        <v>0</v>
      </c>
      <c r="J42" s="209">
        <f>SUM('6) Direct - Assignment'!J42,'7) Direct Allocation (FTEs)'!K44,'8) Direct Allocation Method 1'!K43,'9) Direct Allocation Method 2'!K43)</f>
        <v>0</v>
      </c>
      <c r="K42" s="209">
        <f>SUM('6) Direct - Assignment'!K42,'7) Direct Allocation (FTEs)'!L44,'8) Direct Allocation Method 1'!L43,'9) Direct Allocation Method 2'!L43)</f>
        <v>0</v>
      </c>
      <c r="L42" s="210">
        <f t="shared" si="12"/>
        <v>0</v>
      </c>
      <c r="M42" s="209">
        <f>SUM('6) Direct - Assignment'!M42,'7) Direct Allocation (FTEs)'!N44,'8) Direct Allocation Method 1'!N43,'9) Direct Allocation Method 2'!N43)</f>
        <v>0</v>
      </c>
      <c r="N42" s="209">
        <f>SUM('6) Direct - Assignment'!N42,'7) Direct Allocation (FTEs)'!O44,'8) Direct Allocation Method 1'!O43,'9) Direct Allocation Method 2'!O43)</f>
        <v>0</v>
      </c>
      <c r="O42" s="211">
        <f t="shared" si="1"/>
        <v>0</v>
      </c>
      <c r="P42" s="212">
        <f t="shared" si="2"/>
        <v>0</v>
      </c>
      <c r="Q42" s="303"/>
    </row>
    <row r="43" spans="1:17" ht="15" customHeight="1">
      <c r="A43" s="84" t="str">
        <f>'6) Direct - Assignment'!B43</f>
        <v/>
      </c>
      <c r="B43" s="318"/>
      <c r="C43" s="209">
        <f>SUM('6) Direct - Assignment'!C43,'7) Direct Allocation (FTEs)'!D45,'8) Direct Allocation Method 1'!D44,'9) Direct Allocation Method 2'!D44)</f>
        <v>0</v>
      </c>
      <c r="D43" s="209">
        <f>SUM('6) Direct - Assignment'!D43,'7) Direct Allocation (FTEs)'!E45,'8) Direct Allocation Method 1'!E44,'9) Direct Allocation Method 2'!E44)</f>
        <v>0</v>
      </c>
      <c r="E43" s="209">
        <f>SUM('6) Direct - Assignment'!E43,'7) Direct Allocation (FTEs)'!F45,'8) Direct Allocation Method 1'!F44,'9) Direct Allocation Method 2'!F44)</f>
        <v>0</v>
      </c>
      <c r="F43" s="209">
        <f>SUM('6) Direct - Assignment'!F43,'7) Direct Allocation (FTEs)'!G45,'8) Direct Allocation Method 1'!G44,'9) Direct Allocation Method 2'!G44)</f>
        <v>0</v>
      </c>
      <c r="G43" s="209">
        <f>SUM('6) Direct - Assignment'!G43,'7) Direct Allocation (FTEs)'!H45,'8) Direct Allocation Method 1'!H44,'9) Direct Allocation Method 2'!H44)</f>
        <v>0</v>
      </c>
      <c r="H43" s="209">
        <f>SUM('6) Direct - Assignment'!H43,'7) Direct Allocation (FTEs)'!I45,'8) Direct Allocation Method 1'!I44,'9) Direct Allocation Method 2'!I44)</f>
        <v>0</v>
      </c>
      <c r="I43" s="209">
        <f>SUM('6) Direct - Assignment'!I43,'7) Direct Allocation (FTEs)'!J45,'8) Direct Allocation Method 1'!J44,'9) Direct Allocation Method 2'!J44)</f>
        <v>0</v>
      </c>
      <c r="J43" s="209">
        <f>SUM('6) Direct - Assignment'!J43,'7) Direct Allocation (FTEs)'!K45,'8) Direct Allocation Method 1'!K44,'9) Direct Allocation Method 2'!K44)</f>
        <v>0</v>
      </c>
      <c r="K43" s="209">
        <f>SUM('6) Direct - Assignment'!K43,'7) Direct Allocation (FTEs)'!L45,'8) Direct Allocation Method 1'!L44,'9) Direct Allocation Method 2'!L44)</f>
        <v>0</v>
      </c>
      <c r="L43" s="210">
        <f t="shared" si="12"/>
        <v>0</v>
      </c>
      <c r="M43" s="209">
        <f>SUM('6) Direct - Assignment'!M43,'7) Direct Allocation (FTEs)'!N45,'8) Direct Allocation Method 1'!N44,'9) Direct Allocation Method 2'!N44)</f>
        <v>0</v>
      </c>
      <c r="N43" s="209">
        <f>SUM('6) Direct - Assignment'!N43,'7) Direct Allocation (FTEs)'!O45,'8) Direct Allocation Method 1'!O44,'9) Direct Allocation Method 2'!O44)</f>
        <v>0</v>
      </c>
      <c r="O43" s="211">
        <f t="shared" ref="O43" si="13">SUM(M43:N43)</f>
        <v>0</v>
      </c>
      <c r="P43" s="212">
        <f t="shared" ref="P43" si="14">+L43+O43</f>
        <v>0</v>
      </c>
      <c r="Q43" s="303"/>
    </row>
    <row r="44" spans="1:17" ht="15" customHeight="1">
      <c r="A44" s="223" t="str">
        <f>'6) Direct - Assignment'!B44</f>
        <v/>
      </c>
      <c r="B44" s="317"/>
      <c r="C44" s="209">
        <f>SUM('6) Direct - Assignment'!C44,'7) Direct Allocation (FTEs)'!D46,'8) Direct Allocation Method 1'!D45,'9) Direct Allocation Method 2'!D45)</f>
        <v>0</v>
      </c>
      <c r="D44" s="209">
        <f>SUM('6) Direct - Assignment'!D44,'7) Direct Allocation (FTEs)'!E46,'8) Direct Allocation Method 1'!E45,'9) Direct Allocation Method 2'!E45)</f>
        <v>0</v>
      </c>
      <c r="E44" s="209">
        <f>SUM('6) Direct - Assignment'!E44,'7) Direct Allocation (FTEs)'!F46,'8) Direct Allocation Method 1'!F45,'9) Direct Allocation Method 2'!F45)</f>
        <v>0</v>
      </c>
      <c r="F44" s="209">
        <f>SUM('6) Direct - Assignment'!F44,'7) Direct Allocation (FTEs)'!G46,'8) Direct Allocation Method 1'!G45,'9) Direct Allocation Method 2'!G45)</f>
        <v>0</v>
      </c>
      <c r="G44" s="209">
        <f>SUM('6) Direct - Assignment'!G44,'7) Direct Allocation (FTEs)'!H46,'8) Direct Allocation Method 1'!H45,'9) Direct Allocation Method 2'!H45)</f>
        <v>0</v>
      </c>
      <c r="H44" s="209">
        <f>SUM('6) Direct - Assignment'!H44,'7) Direct Allocation (FTEs)'!I46,'8) Direct Allocation Method 1'!I45,'9) Direct Allocation Method 2'!I45)</f>
        <v>0</v>
      </c>
      <c r="I44" s="209">
        <f>SUM('6) Direct - Assignment'!I44,'7) Direct Allocation (FTEs)'!J46,'8) Direct Allocation Method 1'!J45,'9) Direct Allocation Method 2'!J45)</f>
        <v>0</v>
      </c>
      <c r="J44" s="209">
        <f>SUM('6) Direct - Assignment'!J44,'7) Direct Allocation (FTEs)'!K46,'8) Direct Allocation Method 1'!K45,'9) Direct Allocation Method 2'!K45)</f>
        <v>0</v>
      </c>
      <c r="K44" s="209">
        <f>SUM('6) Direct - Assignment'!K44,'7) Direct Allocation (FTEs)'!L46,'8) Direct Allocation Method 1'!L45,'9) Direct Allocation Method 2'!L45)</f>
        <v>0</v>
      </c>
      <c r="L44" s="210">
        <f t="shared" ref="L44:L64" si="15">SUM(C44:K44)</f>
        <v>0</v>
      </c>
      <c r="M44" s="209">
        <f>SUM('6) Direct - Assignment'!M44,'7) Direct Allocation (FTEs)'!N46,'8) Direct Allocation Method 1'!N45,'9) Direct Allocation Method 2'!N45)</f>
        <v>0</v>
      </c>
      <c r="N44" s="209">
        <f>SUM('6) Direct - Assignment'!N44,'7) Direct Allocation (FTEs)'!O46,'8) Direct Allocation Method 1'!O45,'9) Direct Allocation Method 2'!O45)</f>
        <v>0</v>
      </c>
      <c r="O44" s="211">
        <f t="shared" si="1"/>
        <v>0</v>
      </c>
      <c r="P44" s="212">
        <f t="shared" si="2"/>
        <v>0</v>
      </c>
      <c r="Q44" s="303"/>
    </row>
    <row r="45" spans="1:17" ht="15" customHeight="1">
      <c r="A45" s="223" t="str">
        <f>'6) Direct - Assignment'!B45</f>
        <v/>
      </c>
      <c r="B45" s="317"/>
      <c r="C45" s="209">
        <f>SUM('6) Direct - Assignment'!C45,'7) Direct Allocation (FTEs)'!D47,'8) Direct Allocation Method 1'!D46,'9) Direct Allocation Method 2'!D46)</f>
        <v>0</v>
      </c>
      <c r="D45" s="209">
        <f>SUM('6) Direct - Assignment'!D45,'7) Direct Allocation (FTEs)'!E47,'8) Direct Allocation Method 1'!E46,'9) Direct Allocation Method 2'!E46)</f>
        <v>0</v>
      </c>
      <c r="E45" s="209">
        <f>SUM('6) Direct - Assignment'!E45,'7) Direct Allocation (FTEs)'!F47,'8) Direct Allocation Method 1'!F46,'9) Direct Allocation Method 2'!F46)</f>
        <v>0</v>
      </c>
      <c r="F45" s="209">
        <f>SUM('6) Direct - Assignment'!F45,'7) Direct Allocation (FTEs)'!G47,'8) Direct Allocation Method 1'!G46,'9) Direct Allocation Method 2'!G46)</f>
        <v>0</v>
      </c>
      <c r="G45" s="209">
        <f>SUM('6) Direct - Assignment'!G45,'7) Direct Allocation (FTEs)'!H47,'8) Direct Allocation Method 1'!H46,'9) Direct Allocation Method 2'!H46)</f>
        <v>0</v>
      </c>
      <c r="H45" s="209">
        <f>SUM('6) Direct - Assignment'!H45,'7) Direct Allocation (FTEs)'!I47,'8) Direct Allocation Method 1'!I46,'9) Direct Allocation Method 2'!I46)</f>
        <v>0</v>
      </c>
      <c r="I45" s="209">
        <f>SUM('6) Direct - Assignment'!I45,'7) Direct Allocation (FTEs)'!J47,'8) Direct Allocation Method 1'!J46,'9) Direct Allocation Method 2'!J46)</f>
        <v>0</v>
      </c>
      <c r="J45" s="209">
        <f>SUM('6) Direct - Assignment'!J45,'7) Direct Allocation (FTEs)'!K47,'8) Direct Allocation Method 1'!K46,'9) Direct Allocation Method 2'!K46)</f>
        <v>0</v>
      </c>
      <c r="K45" s="209">
        <f>SUM('6) Direct - Assignment'!K45,'7) Direct Allocation (FTEs)'!L47,'8) Direct Allocation Method 1'!L46,'9) Direct Allocation Method 2'!L46)</f>
        <v>0</v>
      </c>
      <c r="L45" s="210">
        <f t="shared" si="15"/>
        <v>0</v>
      </c>
      <c r="M45" s="209">
        <f>SUM('6) Direct - Assignment'!M45,'7) Direct Allocation (FTEs)'!N47,'8) Direct Allocation Method 1'!N46,'9) Direct Allocation Method 2'!N46)</f>
        <v>0</v>
      </c>
      <c r="N45" s="209">
        <f>SUM('6) Direct - Assignment'!N45,'7) Direct Allocation (FTEs)'!O47,'8) Direct Allocation Method 1'!O46,'9) Direct Allocation Method 2'!O46)</f>
        <v>0</v>
      </c>
      <c r="O45" s="211">
        <f t="shared" si="1"/>
        <v>0</v>
      </c>
      <c r="P45" s="212">
        <f t="shared" si="2"/>
        <v>0</v>
      </c>
      <c r="Q45" s="303"/>
    </row>
    <row r="46" spans="1:17" ht="15" customHeight="1">
      <c r="A46" s="223" t="str">
        <f>'6) Direct - Assignment'!B46</f>
        <v/>
      </c>
      <c r="B46" s="317"/>
      <c r="C46" s="209">
        <f>SUM('6) Direct - Assignment'!C46,'7) Direct Allocation (FTEs)'!D48,'8) Direct Allocation Method 1'!D47,'9) Direct Allocation Method 2'!D47)</f>
        <v>0</v>
      </c>
      <c r="D46" s="209">
        <f>SUM('6) Direct - Assignment'!D46,'7) Direct Allocation (FTEs)'!E48,'8) Direct Allocation Method 1'!E47,'9) Direct Allocation Method 2'!E47)</f>
        <v>0</v>
      </c>
      <c r="E46" s="209">
        <f>SUM('6) Direct - Assignment'!E46,'7) Direct Allocation (FTEs)'!F48,'8) Direct Allocation Method 1'!F47,'9) Direct Allocation Method 2'!F47)</f>
        <v>0</v>
      </c>
      <c r="F46" s="209">
        <f>SUM('6) Direct - Assignment'!F46,'7) Direct Allocation (FTEs)'!G48,'8) Direct Allocation Method 1'!G47,'9) Direct Allocation Method 2'!G47)</f>
        <v>0</v>
      </c>
      <c r="G46" s="209">
        <f>SUM('6) Direct - Assignment'!G46,'7) Direct Allocation (FTEs)'!H48,'8) Direct Allocation Method 1'!H47,'9) Direct Allocation Method 2'!H47)</f>
        <v>0</v>
      </c>
      <c r="H46" s="209">
        <f>SUM('6) Direct - Assignment'!H46,'7) Direct Allocation (FTEs)'!I48,'8) Direct Allocation Method 1'!I47,'9) Direct Allocation Method 2'!I47)</f>
        <v>0</v>
      </c>
      <c r="I46" s="209">
        <f>SUM('6) Direct - Assignment'!I46,'7) Direct Allocation (FTEs)'!J48,'8) Direct Allocation Method 1'!J47,'9) Direct Allocation Method 2'!J47)</f>
        <v>0</v>
      </c>
      <c r="J46" s="209">
        <f>SUM('6) Direct - Assignment'!J46,'7) Direct Allocation (FTEs)'!K48,'8) Direct Allocation Method 1'!K47,'9) Direct Allocation Method 2'!K47)</f>
        <v>0</v>
      </c>
      <c r="K46" s="209">
        <f>SUM('6) Direct - Assignment'!K46,'7) Direct Allocation (FTEs)'!L48,'8) Direct Allocation Method 1'!L47,'9) Direct Allocation Method 2'!L47)</f>
        <v>0</v>
      </c>
      <c r="L46" s="210">
        <f t="shared" si="15"/>
        <v>0</v>
      </c>
      <c r="M46" s="209">
        <f>SUM('6) Direct - Assignment'!M46,'7) Direct Allocation (FTEs)'!N48,'8) Direct Allocation Method 1'!N47,'9) Direct Allocation Method 2'!N47)</f>
        <v>0</v>
      </c>
      <c r="N46" s="209">
        <f>SUM('6) Direct - Assignment'!N46,'7) Direct Allocation (FTEs)'!O48,'8) Direct Allocation Method 1'!O47,'9) Direct Allocation Method 2'!O47)</f>
        <v>0</v>
      </c>
      <c r="O46" s="211">
        <f t="shared" si="1"/>
        <v>0</v>
      </c>
      <c r="P46" s="212">
        <f t="shared" si="2"/>
        <v>0</v>
      </c>
      <c r="Q46" s="303"/>
    </row>
    <row r="47" spans="1:17" ht="15" customHeight="1">
      <c r="A47" s="223" t="str">
        <f>'6) Direct - Assignment'!B47</f>
        <v/>
      </c>
      <c r="B47" s="317"/>
      <c r="C47" s="209">
        <f>SUM('6) Direct - Assignment'!C47,'7) Direct Allocation (FTEs)'!D49,'8) Direct Allocation Method 1'!D48,'9) Direct Allocation Method 2'!D48)</f>
        <v>0</v>
      </c>
      <c r="D47" s="209">
        <f>SUM('6) Direct - Assignment'!D47,'7) Direct Allocation (FTEs)'!E49,'8) Direct Allocation Method 1'!E48,'9) Direct Allocation Method 2'!E48)</f>
        <v>0</v>
      </c>
      <c r="E47" s="209">
        <f>SUM('6) Direct - Assignment'!E47,'7) Direct Allocation (FTEs)'!F49,'8) Direct Allocation Method 1'!F48,'9) Direct Allocation Method 2'!F48)</f>
        <v>0</v>
      </c>
      <c r="F47" s="209">
        <f>SUM('6) Direct - Assignment'!F47,'7) Direct Allocation (FTEs)'!G49,'8) Direct Allocation Method 1'!G48,'9) Direct Allocation Method 2'!G48)</f>
        <v>0</v>
      </c>
      <c r="G47" s="209">
        <f>SUM('6) Direct - Assignment'!G47,'7) Direct Allocation (FTEs)'!H49,'8) Direct Allocation Method 1'!H48,'9) Direct Allocation Method 2'!H48)</f>
        <v>0</v>
      </c>
      <c r="H47" s="209">
        <f>SUM('6) Direct - Assignment'!H47,'7) Direct Allocation (FTEs)'!I49,'8) Direct Allocation Method 1'!I48,'9) Direct Allocation Method 2'!I48)</f>
        <v>0</v>
      </c>
      <c r="I47" s="209">
        <f>SUM('6) Direct - Assignment'!I47,'7) Direct Allocation (FTEs)'!J49,'8) Direct Allocation Method 1'!J48,'9) Direct Allocation Method 2'!J48)</f>
        <v>0</v>
      </c>
      <c r="J47" s="209">
        <f>SUM('6) Direct - Assignment'!J47,'7) Direct Allocation (FTEs)'!K49,'8) Direct Allocation Method 1'!K48,'9) Direct Allocation Method 2'!K48)</f>
        <v>0</v>
      </c>
      <c r="K47" s="209">
        <f>SUM('6) Direct - Assignment'!K47,'7) Direct Allocation (FTEs)'!L49,'8) Direct Allocation Method 1'!L48,'9) Direct Allocation Method 2'!L48)</f>
        <v>0</v>
      </c>
      <c r="L47" s="210">
        <f t="shared" si="15"/>
        <v>0</v>
      </c>
      <c r="M47" s="209">
        <f>SUM('6) Direct - Assignment'!M47,'7) Direct Allocation (FTEs)'!N49,'8) Direct Allocation Method 1'!N48,'9) Direct Allocation Method 2'!N48)</f>
        <v>0</v>
      </c>
      <c r="N47" s="209">
        <f>SUM('6) Direct - Assignment'!N47,'7) Direct Allocation (FTEs)'!O49,'8) Direct Allocation Method 1'!O48,'9) Direct Allocation Method 2'!O48)</f>
        <v>0</v>
      </c>
      <c r="O47" s="211">
        <f t="shared" si="1"/>
        <v>0</v>
      </c>
      <c r="P47" s="212">
        <f t="shared" si="2"/>
        <v>0</v>
      </c>
      <c r="Q47" s="303"/>
    </row>
    <row r="48" spans="1:17" ht="15" customHeight="1">
      <c r="A48" s="223" t="str">
        <f>'6) Direct - Assignment'!B48</f>
        <v/>
      </c>
      <c r="B48" s="317"/>
      <c r="C48" s="209">
        <f>SUM('6) Direct - Assignment'!C48,'7) Direct Allocation (FTEs)'!D50,'8) Direct Allocation Method 1'!D49,'9) Direct Allocation Method 2'!D49)</f>
        <v>0</v>
      </c>
      <c r="D48" s="209">
        <f>SUM('6) Direct - Assignment'!D48,'7) Direct Allocation (FTEs)'!E50,'8) Direct Allocation Method 1'!E49,'9) Direct Allocation Method 2'!E49)</f>
        <v>0</v>
      </c>
      <c r="E48" s="209">
        <f>SUM('6) Direct - Assignment'!E48,'7) Direct Allocation (FTEs)'!F50,'8) Direct Allocation Method 1'!F49,'9) Direct Allocation Method 2'!F49)</f>
        <v>0</v>
      </c>
      <c r="F48" s="209">
        <f>SUM('6) Direct - Assignment'!F48,'7) Direct Allocation (FTEs)'!G50,'8) Direct Allocation Method 1'!G49,'9) Direct Allocation Method 2'!G49)</f>
        <v>0</v>
      </c>
      <c r="G48" s="209">
        <f>SUM('6) Direct - Assignment'!G48,'7) Direct Allocation (FTEs)'!H50,'8) Direct Allocation Method 1'!H49,'9) Direct Allocation Method 2'!H49)</f>
        <v>0</v>
      </c>
      <c r="H48" s="209">
        <f>SUM('6) Direct - Assignment'!H48,'7) Direct Allocation (FTEs)'!I50,'8) Direct Allocation Method 1'!I49,'9) Direct Allocation Method 2'!I49)</f>
        <v>0</v>
      </c>
      <c r="I48" s="209">
        <f>SUM('6) Direct - Assignment'!I48,'7) Direct Allocation (FTEs)'!J50,'8) Direct Allocation Method 1'!J49,'9) Direct Allocation Method 2'!J49)</f>
        <v>0</v>
      </c>
      <c r="J48" s="209">
        <f>SUM('6) Direct - Assignment'!J48,'7) Direct Allocation (FTEs)'!K50,'8) Direct Allocation Method 1'!K49,'9) Direct Allocation Method 2'!K49)</f>
        <v>0</v>
      </c>
      <c r="K48" s="209">
        <f>SUM('6) Direct - Assignment'!K48,'7) Direct Allocation (FTEs)'!L50,'8) Direct Allocation Method 1'!L49,'9) Direct Allocation Method 2'!L49)</f>
        <v>0</v>
      </c>
      <c r="L48" s="210">
        <f t="shared" si="15"/>
        <v>0</v>
      </c>
      <c r="M48" s="209">
        <f>SUM('6) Direct - Assignment'!M48,'7) Direct Allocation (FTEs)'!N50,'8) Direct Allocation Method 1'!N49,'9) Direct Allocation Method 2'!N49)</f>
        <v>0</v>
      </c>
      <c r="N48" s="209">
        <f>SUM('6) Direct - Assignment'!N48,'7) Direct Allocation (FTEs)'!O50,'8) Direct Allocation Method 1'!O49,'9) Direct Allocation Method 2'!O49)</f>
        <v>0</v>
      </c>
      <c r="O48" s="211">
        <f t="shared" si="1"/>
        <v>0</v>
      </c>
      <c r="P48" s="212">
        <f t="shared" si="2"/>
        <v>0</v>
      </c>
      <c r="Q48" s="303"/>
    </row>
    <row r="49" spans="1:17" ht="15" customHeight="1">
      <c r="A49" s="223" t="str">
        <f>'6) Direct - Assignment'!B49</f>
        <v/>
      </c>
      <c r="B49" s="317"/>
      <c r="C49" s="209">
        <f>SUM('6) Direct - Assignment'!C49,'7) Direct Allocation (FTEs)'!D51,'8) Direct Allocation Method 1'!D50,'9) Direct Allocation Method 2'!D50)</f>
        <v>0</v>
      </c>
      <c r="D49" s="209">
        <f>SUM('6) Direct - Assignment'!D49,'7) Direct Allocation (FTEs)'!E51,'8) Direct Allocation Method 1'!E50,'9) Direct Allocation Method 2'!E50)</f>
        <v>0</v>
      </c>
      <c r="E49" s="209">
        <f>SUM('6) Direct - Assignment'!E49,'7) Direct Allocation (FTEs)'!F51,'8) Direct Allocation Method 1'!F50,'9) Direct Allocation Method 2'!F50)</f>
        <v>0</v>
      </c>
      <c r="F49" s="209">
        <f>SUM('6) Direct - Assignment'!F49,'7) Direct Allocation (FTEs)'!G51,'8) Direct Allocation Method 1'!G50,'9) Direct Allocation Method 2'!G50)</f>
        <v>0</v>
      </c>
      <c r="G49" s="209">
        <f>SUM('6) Direct - Assignment'!G49,'7) Direct Allocation (FTEs)'!H51,'8) Direct Allocation Method 1'!H50,'9) Direct Allocation Method 2'!H50)</f>
        <v>0</v>
      </c>
      <c r="H49" s="209">
        <f>SUM('6) Direct - Assignment'!H49,'7) Direct Allocation (FTEs)'!I51,'8) Direct Allocation Method 1'!I50,'9) Direct Allocation Method 2'!I50)</f>
        <v>0</v>
      </c>
      <c r="I49" s="209">
        <f>SUM('6) Direct - Assignment'!I49,'7) Direct Allocation (FTEs)'!J51,'8) Direct Allocation Method 1'!J50,'9) Direct Allocation Method 2'!J50)</f>
        <v>0</v>
      </c>
      <c r="J49" s="209">
        <f>SUM('6) Direct - Assignment'!J49,'7) Direct Allocation (FTEs)'!K51,'8) Direct Allocation Method 1'!K50,'9) Direct Allocation Method 2'!K50)</f>
        <v>0</v>
      </c>
      <c r="K49" s="209">
        <f>SUM('6) Direct - Assignment'!K49,'7) Direct Allocation (FTEs)'!L51,'8) Direct Allocation Method 1'!L50,'9) Direct Allocation Method 2'!L50)</f>
        <v>0</v>
      </c>
      <c r="L49" s="210">
        <f t="shared" si="15"/>
        <v>0</v>
      </c>
      <c r="M49" s="209">
        <f>SUM('6) Direct - Assignment'!M49,'7) Direct Allocation (FTEs)'!N51,'8) Direct Allocation Method 1'!N50,'9) Direct Allocation Method 2'!N50)</f>
        <v>0</v>
      </c>
      <c r="N49" s="209">
        <f>SUM('6) Direct - Assignment'!N49,'7) Direct Allocation (FTEs)'!O51,'8) Direct Allocation Method 1'!O50,'9) Direct Allocation Method 2'!O50)</f>
        <v>0</v>
      </c>
      <c r="O49" s="211">
        <f t="shared" si="1"/>
        <v>0</v>
      </c>
      <c r="P49" s="212">
        <f t="shared" si="2"/>
        <v>0</v>
      </c>
      <c r="Q49" s="303"/>
    </row>
    <row r="50" spans="1:17" ht="15" customHeight="1">
      <c r="A50" s="223" t="str">
        <f>'6) Direct - Assignment'!B50</f>
        <v/>
      </c>
      <c r="B50" s="317"/>
      <c r="C50" s="209">
        <f>SUM('6) Direct - Assignment'!C50,'7) Direct Allocation (FTEs)'!D52,'8) Direct Allocation Method 1'!D51,'9) Direct Allocation Method 2'!D51)</f>
        <v>0</v>
      </c>
      <c r="D50" s="209">
        <f>SUM('6) Direct - Assignment'!D50,'7) Direct Allocation (FTEs)'!E52,'8) Direct Allocation Method 1'!E51,'9) Direct Allocation Method 2'!E51)</f>
        <v>0</v>
      </c>
      <c r="E50" s="209">
        <f>SUM('6) Direct - Assignment'!E50,'7) Direct Allocation (FTEs)'!F52,'8) Direct Allocation Method 1'!F51,'9) Direct Allocation Method 2'!F51)</f>
        <v>0</v>
      </c>
      <c r="F50" s="209">
        <f>SUM('6) Direct - Assignment'!F50,'7) Direct Allocation (FTEs)'!G52,'8) Direct Allocation Method 1'!G51,'9) Direct Allocation Method 2'!G51)</f>
        <v>0</v>
      </c>
      <c r="G50" s="209">
        <f>SUM('6) Direct - Assignment'!G50,'7) Direct Allocation (FTEs)'!H52,'8) Direct Allocation Method 1'!H51,'9) Direct Allocation Method 2'!H51)</f>
        <v>0</v>
      </c>
      <c r="H50" s="209">
        <f>SUM('6) Direct - Assignment'!H50,'7) Direct Allocation (FTEs)'!I52,'8) Direct Allocation Method 1'!I51,'9) Direct Allocation Method 2'!I51)</f>
        <v>0</v>
      </c>
      <c r="I50" s="209">
        <f>SUM('6) Direct - Assignment'!I50,'7) Direct Allocation (FTEs)'!J52,'8) Direct Allocation Method 1'!J51,'9) Direct Allocation Method 2'!J51)</f>
        <v>0</v>
      </c>
      <c r="J50" s="209">
        <f>SUM('6) Direct - Assignment'!J50,'7) Direct Allocation (FTEs)'!K52,'8) Direct Allocation Method 1'!K51,'9) Direct Allocation Method 2'!K51)</f>
        <v>0</v>
      </c>
      <c r="K50" s="209">
        <f>SUM('6) Direct - Assignment'!K50,'7) Direct Allocation (FTEs)'!L52,'8) Direct Allocation Method 1'!L51,'9) Direct Allocation Method 2'!L51)</f>
        <v>0</v>
      </c>
      <c r="L50" s="210">
        <f t="shared" si="15"/>
        <v>0</v>
      </c>
      <c r="M50" s="209">
        <f>SUM('6) Direct - Assignment'!M50,'7) Direct Allocation (FTEs)'!N52,'8) Direct Allocation Method 1'!N51,'9) Direct Allocation Method 2'!N51)</f>
        <v>0</v>
      </c>
      <c r="N50" s="209">
        <f>SUM('6) Direct - Assignment'!N50,'7) Direct Allocation (FTEs)'!O52,'8) Direct Allocation Method 1'!O51,'9) Direct Allocation Method 2'!O51)</f>
        <v>0</v>
      </c>
      <c r="O50" s="211">
        <f t="shared" si="1"/>
        <v>0</v>
      </c>
      <c r="P50" s="212">
        <f t="shared" si="2"/>
        <v>0</v>
      </c>
      <c r="Q50" s="303"/>
    </row>
    <row r="51" spans="1:17" ht="15" customHeight="1">
      <c r="A51" s="223" t="str">
        <f>'6) Direct - Assignment'!B51</f>
        <v/>
      </c>
      <c r="B51" s="317"/>
      <c r="C51" s="209">
        <f>SUM('6) Direct - Assignment'!C51,'7) Direct Allocation (FTEs)'!D53,'8) Direct Allocation Method 1'!D52,'9) Direct Allocation Method 2'!D52)</f>
        <v>0</v>
      </c>
      <c r="D51" s="209">
        <f>SUM('6) Direct - Assignment'!D51,'7) Direct Allocation (FTEs)'!E53,'8) Direct Allocation Method 1'!E52,'9) Direct Allocation Method 2'!E52)</f>
        <v>0</v>
      </c>
      <c r="E51" s="209">
        <f>SUM('6) Direct - Assignment'!E51,'7) Direct Allocation (FTEs)'!F53,'8) Direct Allocation Method 1'!F52,'9) Direct Allocation Method 2'!F52)</f>
        <v>0</v>
      </c>
      <c r="F51" s="209">
        <f>SUM('6) Direct - Assignment'!F51,'7) Direct Allocation (FTEs)'!G53,'8) Direct Allocation Method 1'!G52,'9) Direct Allocation Method 2'!G52)</f>
        <v>0</v>
      </c>
      <c r="G51" s="209">
        <f>SUM('6) Direct - Assignment'!G51,'7) Direct Allocation (FTEs)'!H53,'8) Direct Allocation Method 1'!H52,'9) Direct Allocation Method 2'!H52)</f>
        <v>0</v>
      </c>
      <c r="H51" s="209">
        <f>SUM('6) Direct - Assignment'!H51,'7) Direct Allocation (FTEs)'!I53,'8) Direct Allocation Method 1'!I52,'9) Direct Allocation Method 2'!I52)</f>
        <v>0</v>
      </c>
      <c r="I51" s="209">
        <f>SUM('6) Direct - Assignment'!I51,'7) Direct Allocation (FTEs)'!J53,'8) Direct Allocation Method 1'!J52,'9) Direct Allocation Method 2'!J52)</f>
        <v>0</v>
      </c>
      <c r="J51" s="209">
        <f>SUM('6) Direct - Assignment'!J51,'7) Direct Allocation (FTEs)'!K53,'8) Direct Allocation Method 1'!K52,'9) Direct Allocation Method 2'!K52)</f>
        <v>0</v>
      </c>
      <c r="K51" s="209">
        <f>SUM('6) Direct - Assignment'!K51,'7) Direct Allocation (FTEs)'!L53,'8) Direct Allocation Method 1'!L52,'9) Direct Allocation Method 2'!L52)</f>
        <v>0</v>
      </c>
      <c r="L51" s="210">
        <f t="shared" ref="L51:L60" si="16">SUM(C51:K51)</f>
        <v>0</v>
      </c>
      <c r="M51" s="209">
        <f>SUM('6) Direct - Assignment'!M51,'7) Direct Allocation (FTEs)'!N53,'8) Direct Allocation Method 1'!N52,'9) Direct Allocation Method 2'!N52)</f>
        <v>0</v>
      </c>
      <c r="N51" s="209">
        <f>SUM('6) Direct - Assignment'!N51,'7) Direct Allocation (FTEs)'!O53,'8) Direct Allocation Method 1'!O52,'9) Direct Allocation Method 2'!O52)</f>
        <v>0</v>
      </c>
      <c r="O51" s="211">
        <f t="shared" ref="O51:O60" si="17">SUM(M51:N51)</f>
        <v>0</v>
      </c>
      <c r="P51" s="212">
        <f t="shared" ref="P51:P60" si="18">+L51+O51</f>
        <v>0</v>
      </c>
      <c r="Q51" s="303"/>
    </row>
    <row r="52" spans="1:17" ht="15" customHeight="1">
      <c r="A52" s="223" t="str">
        <f>'6) Direct - Assignment'!B52</f>
        <v/>
      </c>
      <c r="B52" s="317"/>
      <c r="C52" s="209">
        <f>SUM('6) Direct - Assignment'!C52,'7) Direct Allocation (FTEs)'!D54,'8) Direct Allocation Method 1'!D53,'9) Direct Allocation Method 2'!D53)</f>
        <v>0</v>
      </c>
      <c r="D52" s="209">
        <f>SUM('6) Direct - Assignment'!D52,'7) Direct Allocation (FTEs)'!E54,'8) Direct Allocation Method 1'!E53,'9) Direct Allocation Method 2'!E53)</f>
        <v>0</v>
      </c>
      <c r="E52" s="209">
        <f>SUM('6) Direct - Assignment'!E52,'7) Direct Allocation (FTEs)'!F54,'8) Direct Allocation Method 1'!F53,'9) Direct Allocation Method 2'!F53)</f>
        <v>0</v>
      </c>
      <c r="F52" s="209">
        <f>SUM('6) Direct - Assignment'!F52,'7) Direct Allocation (FTEs)'!G54,'8) Direct Allocation Method 1'!G53,'9) Direct Allocation Method 2'!G53)</f>
        <v>0</v>
      </c>
      <c r="G52" s="209">
        <f>SUM('6) Direct - Assignment'!G52,'7) Direct Allocation (FTEs)'!H54,'8) Direct Allocation Method 1'!H53,'9) Direct Allocation Method 2'!H53)</f>
        <v>0</v>
      </c>
      <c r="H52" s="209">
        <f>SUM('6) Direct - Assignment'!H52,'7) Direct Allocation (FTEs)'!I54,'8) Direct Allocation Method 1'!I53,'9) Direct Allocation Method 2'!I53)</f>
        <v>0</v>
      </c>
      <c r="I52" s="209">
        <f>SUM('6) Direct - Assignment'!I52,'7) Direct Allocation (FTEs)'!J54,'8) Direct Allocation Method 1'!J53,'9) Direct Allocation Method 2'!J53)</f>
        <v>0</v>
      </c>
      <c r="J52" s="209">
        <f>SUM('6) Direct - Assignment'!J52,'7) Direct Allocation (FTEs)'!K54,'8) Direct Allocation Method 1'!K53,'9) Direct Allocation Method 2'!K53)</f>
        <v>0</v>
      </c>
      <c r="K52" s="209">
        <f>SUM('6) Direct - Assignment'!K52,'7) Direct Allocation (FTEs)'!L54,'8) Direct Allocation Method 1'!L53,'9) Direct Allocation Method 2'!L53)</f>
        <v>0</v>
      </c>
      <c r="L52" s="210">
        <f t="shared" si="16"/>
        <v>0</v>
      </c>
      <c r="M52" s="209">
        <f>SUM('6) Direct - Assignment'!M52,'7) Direct Allocation (FTEs)'!N54,'8) Direct Allocation Method 1'!N53,'9) Direct Allocation Method 2'!N53)</f>
        <v>0</v>
      </c>
      <c r="N52" s="209">
        <f>SUM('6) Direct - Assignment'!N52,'7) Direct Allocation (FTEs)'!O54,'8) Direct Allocation Method 1'!O53,'9) Direct Allocation Method 2'!O53)</f>
        <v>0</v>
      </c>
      <c r="O52" s="211">
        <f t="shared" si="17"/>
        <v>0</v>
      </c>
      <c r="P52" s="212">
        <f t="shared" si="18"/>
        <v>0</v>
      </c>
      <c r="Q52" s="303"/>
    </row>
    <row r="53" spans="1:17" ht="15" customHeight="1">
      <c r="A53" s="223" t="str">
        <f>'6) Direct - Assignment'!B53</f>
        <v/>
      </c>
      <c r="B53" s="317"/>
      <c r="C53" s="209">
        <f>SUM('6) Direct - Assignment'!C53,'7) Direct Allocation (FTEs)'!D55,'8) Direct Allocation Method 1'!D54,'9) Direct Allocation Method 2'!D54)</f>
        <v>0</v>
      </c>
      <c r="D53" s="209">
        <f>SUM('6) Direct - Assignment'!D53,'7) Direct Allocation (FTEs)'!E55,'8) Direct Allocation Method 1'!E54,'9) Direct Allocation Method 2'!E54)</f>
        <v>0</v>
      </c>
      <c r="E53" s="209">
        <f>SUM('6) Direct - Assignment'!E53,'7) Direct Allocation (FTEs)'!F55,'8) Direct Allocation Method 1'!F54,'9) Direct Allocation Method 2'!F54)</f>
        <v>0</v>
      </c>
      <c r="F53" s="209">
        <f>SUM('6) Direct - Assignment'!F53,'7) Direct Allocation (FTEs)'!G55,'8) Direct Allocation Method 1'!G54,'9) Direct Allocation Method 2'!G54)</f>
        <v>0</v>
      </c>
      <c r="G53" s="209">
        <f>SUM('6) Direct - Assignment'!G53,'7) Direct Allocation (FTEs)'!H55,'8) Direct Allocation Method 1'!H54,'9) Direct Allocation Method 2'!H54)</f>
        <v>0</v>
      </c>
      <c r="H53" s="209">
        <f>SUM('6) Direct - Assignment'!H53,'7) Direct Allocation (FTEs)'!I55,'8) Direct Allocation Method 1'!I54,'9) Direct Allocation Method 2'!I54)</f>
        <v>0</v>
      </c>
      <c r="I53" s="209">
        <f>SUM('6) Direct - Assignment'!I53,'7) Direct Allocation (FTEs)'!J55,'8) Direct Allocation Method 1'!J54,'9) Direct Allocation Method 2'!J54)</f>
        <v>0</v>
      </c>
      <c r="J53" s="209">
        <f>SUM('6) Direct - Assignment'!J53,'7) Direct Allocation (FTEs)'!K55,'8) Direct Allocation Method 1'!K54,'9) Direct Allocation Method 2'!K54)</f>
        <v>0</v>
      </c>
      <c r="K53" s="209">
        <f>SUM('6) Direct - Assignment'!K53,'7) Direct Allocation (FTEs)'!L55,'8) Direct Allocation Method 1'!L54,'9) Direct Allocation Method 2'!L54)</f>
        <v>0</v>
      </c>
      <c r="L53" s="210">
        <f t="shared" si="16"/>
        <v>0</v>
      </c>
      <c r="M53" s="209">
        <f>SUM('6) Direct - Assignment'!M53,'7) Direct Allocation (FTEs)'!N55,'8) Direct Allocation Method 1'!N54,'9) Direct Allocation Method 2'!N54)</f>
        <v>0</v>
      </c>
      <c r="N53" s="209">
        <f>SUM('6) Direct - Assignment'!N53,'7) Direct Allocation (FTEs)'!O55,'8) Direct Allocation Method 1'!O54,'9) Direct Allocation Method 2'!O54)</f>
        <v>0</v>
      </c>
      <c r="O53" s="211">
        <f t="shared" si="17"/>
        <v>0</v>
      </c>
      <c r="P53" s="212">
        <f t="shared" si="18"/>
        <v>0</v>
      </c>
      <c r="Q53" s="303"/>
    </row>
    <row r="54" spans="1:17" ht="15" customHeight="1">
      <c r="A54" s="223" t="str">
        <f>'6) Direct - Assignment'!B54</f>
        <v/>
      </c>
      <c r="B54" s="317"/>
      <c r="C54" s="209">
        <f>SUM('6) Direct - Assignment'!C54,'7) Direct Allocation (FTEs)'!D56,'8) Direct Allocation Method 1'!D55,'9) Direct Allocation Method 2'!D55)</f>
        <v>0</v>
      </c>
      <c r="D54" s="209">
        <f>SUM('6) Direct - Assignment'!D54,'7) Direct Allocation (FTEs)'!E56,'8) Direct Allocation Method 1'!E55,'9) Direct Allocation Method 2'!E55)</f>
        <v>0</v>
      </c>
      <c r="E54" s="209">
        <f>SUM('6) Direct - Assignment'!E54,'7) Direct Allocation (FTEs)'!F56,'8) Direct Allocation Method 1'!F55,'9) Direct Allocation Method 2'!F55)</f>
        <v>0</v>
      </c>
      <c r="F54" s="209">
        <f>SUM('6) Direct - Assignment'!F54,'7) Direct Allocation (FTEs)'!G56,'8) Direct Allocation Method 1'!G55,'9) Direct Allocation Method 2'!G55)</f>
        <v>0</v>
      </c>
      <c r="G54" s="209">
        <f>SUM('6) Direct - Assignment'!G54,'7) Direct Allocation (FTEs)'!H56,'8) Direct Allocation Method 1'!H55,'9) Direct Allocation Method 2'!H55)</f>
        <v>0</v>
      </c>
      <c r="H54" s="209">
        <f>SUM('6) Direct - Assignment'!H54,'7) Direct Allocation (FTEs)'!I56,'8) Direct Allocation Method 1'!I55,'9) Direct Allocation Method 2'!I55)</f>
        <v>0</v>
      </c>
      <c r="I54" s="209">
        <f>SUM('6) Direct - Assignment'!I54,'7) Direct Allocation (FTEs)'!J56,'8) Direct Allocation Method 1'!J55,'9) Direct Allocation Method 2'!J55)</f>
        <v>0</v>
      </c>
      <c r="J54" s="209">
        <f>SUM('6) Direct - Assignment'!J54,'7) Direct Allocation (FTEs)'!K56,'8) Direct Allocation Method 1'!K55,'9) Direct Allocation Method 2'!K55)</f>
        <v>0</v>
      </c>
      <c r="K54" s="209">
        <f>SUM('6) Direct - Assignment'!K54,'7) Direct Allocation (FTEs)'!L56,'8) Direct Allocation Method 1'!L55,'9) Direct Allocation Method 2'!L55)</f>
        <v>0</v>
      </c>
      <c r="L54" s="210">
        <f t="shared" si="16"/>
        <v>0</v>
      </c>
      <c r="M54" s="209">
        <f>SUM('6) Direct - Assignment'!M54,'7) Direct Allocation (FTEs)'!N56,'8) Direct Allocation Method 1'!N55,'9) Direct Allocation Method 2'!N55)</f>
        <v>0</v>
      </c>
      <c r="N54" s="209">
        <f>SUM('6) Direct - Assignment'!N54,'7) Direct Allocation (FTEs)'!O56,'8) Direct Allocation Method 1'!O55,'9) Direct Allocation Method 2'!O55)</f>
        <v>0</v>
      </c>
      <c r="O54" s="211">
        <f t="shared" si="17"/>
        <v>0</v>
      </c>
      <c r="P54" s="212">
        <f t="shared" si="18"/>
        <v>0</v>
      </c>
      <c r="Q54" s="303"/>
    </row>
    <row r="55" spans="1:17" ht="15" customHeight="1">
      <c r="A55" s="223" t="str">
        <f>'6) Direct - Assignment'!B55</f>
        <v/>
      </c>
      <c r="B55" s="317"/>
      <c r="C55" s="209">
        <f>SUM('6) Direct - Assignment'!C55,'7) Direct Allocation (FTEs)'!D57,'8) Direct Allocation Method 1'!D56,'9) Direct Allocation Method 2'!D56)</f>
        <v>0</v>
      </c>
      <c r="D55" s="209">
        <f>SUM('6) Direct - Assignment'!D55,'7) Direct Allocation (FTEs)'!E57,'8) Direct Allocation Method 1'!E56,'9) Direct Allocation Method 2'!E56)</f>
        <v>0</v>
      </c>
      <c r="E55" s="209">
        <f>SUM('6) Direct - Assignment'!E55,'7) Direct Allocation (FTEs)'!F57,'8) Direct Allocation Method 1'!F56,'9) Direct Allocation Method 2'!F56)</f>
        <v>0</v>
      </c>
      <c r="F55" s="209">
        <f>SUM('6) Direct - Assignment'!F55,'7) Direct Allocation (FTEs)'!G57,'8) Direct Allocation Method 1'!G56,'9) Direct Allocation Method 2'!G56)</f>
        <v>0</v>
      </c>
      <c r="G55" s="209">
        <f>SUM('6) Direct - Assignment'!G55,'7) Direct Allocation (FTEs)'!H57,'8) Direct Allocation Method 1'!H56,'9) Direct Allocation Method 2'!H56)</f>
        <v>0</v>
      </c>
      <c r="H55" s="209">
        <f>SUM('6) Direct - Assignment'!H55,'7) Direct Allocation (FTEs)'!I57,'8) Direct Allocation Method 1'!I56,'9) Direct Allocation Method 2'!I56)</f>
        <v>0</v>
      </c>
      <c r="I55" s="209">
        <f>SUM('6) Direct - Assignment'!I55,'7) Direct Allocation (FTEs)'!J57,'8) Direct Allocation Method 1'!J56,'9) Direct Allocation Method 2'!J56)</f>
        <v>0</v>
      </c>
      <c r="J55" s="209">
        <f>SUM('6) Direct - Assignment'!J55,'7) Direct Allocation (FTEs)'!K57,'8) Direct Allocation Method 1'!K56,'9) Direct Allocation Method 2'!K56)</f>
        <v>0</v>
      </c>
      <c r="K55" s="209">
        <f>SUM('6) Direct - Assignment'!K55,'7) Direct Allocation (FTEs)'!L57,'8) Direct Allocation Method 1'!L56,'9) Direct Allocation Method 2'!L56)</f>
        <v>0</v>
      </c>
      <c r="L55" s="210">
        <f t="shared" si="16"/>
        <v>0</v>
      </c>
      <c r="M55" s="209">
        <f>SUM('6) Direct - Assignment'!M55,'7) Direct Allocation (FTEs)'!N57,'8) Direct Allocation Method 1'!N56,'9) Direct Allocation Method 2'!N56)</f>
        <v>0</v>
      </c>
      <c r="N55" s="209">
        <f>SUM('6) Direct - Assignment'!N55,'7) Direct Allocation (FTEs)'!O57,'8) Direct Allocation Method 1'!O56,'9) Direct Allocation Method 2'!O56)</f>
        <v>0</v>
      </c>
      <c r="O55" s="211">
        <f t="shared" si="17"/>
        <v>0</v>
      </c>
      <c r="P55" s="212">
        <f t="shared" si="18"/>
        <v>0</v>
      </c>
      <c r="Q55" s="303"/>
    </row>
    <row r="56" spans="1:17" ht="15" customHeight="1">
      <c r="A56" s="223" t="str">
        <f>'6) Direct - Assignment'!B56</f>
        <v/>
      </c>
      <c r="B56" s="317"/>
      <c r="C56" s="209">
        <f>SUM('6) Direct - Assignment'!C56,'7) Direct Allocation (FTEs)'!D58,'8) Direct Allocation Method 1'!D57,'9) Direct Allocation Method 2'!D57)</f>
        <v>0</v>
      </c>
      <c r="D56" s="209">
        <f>SUM('6) Direct - Assignment'!D56,'7) Direct Allocation (FTEs)'!E58,'8) Direct Allocation Method 1'!E57,'9) Direct Allocation Method 2'!E57)</f>
        <v>0</v>
      </c>
      <c r="E56" s="209">
        <f>SUM('6) Direct - Assignment'!E56,'7) Direct Allocation (FTEs)'!F58,'8) Direct Allocation Method 1'!F57,'9) Direct Allocation Method 2'!F57)</f>
        <v>0</v>
      </c>
      <c r="F56" s="209">
        <f>SUM('6) Direct - Assignment'!F56,'7) Direct Allocation (FTEs)'!G58,'8) Direct Allocation Method 1'!G57,'9) Direct Allocation Method 2'!G57)</f>
        <v>0</v>
      </c>
      <c r="G56" s="209">
        <f>SUM('6) Direct - Assignment'!G56,'7) Direct Allocation (FTEs)'!H58,'8) Direct Allocation Method 1'!H57,'9) Direct Allocation Method 2'!H57)</f>
        <v>0</v>
      </c>
      <c r="H56" s="209">
        <f>SUM('6) Direct - Assignment'!H56,'7) Direct Allocation (FTEs)'!I58,'8) Direct Allocation Method 1'!I57,'9) Direct Allocation Method 2'!I57)</f>
        <v>0</v>
      </c>
      <c r="I56" s="209">
        <f>SUM('6) Direct - Assignment'!I56,'7) Direct Allocation (FTEs)'!J58,'8) Direct Allocation Method 1'!J57,'9) Direct Allocation Method 2'!J57)</f>
        <v>0</v>
      </c>
      <c r="J56" s="209">
        <f>SUM('6) Direct - Assignment'!J56,'7) Direct Allocation (FTEs)'!K58,'8) Direct Allocation Method 1'!K57,'9) Direct Allocation Method 2'!K57)</f>
        <v>0</v>
      </c>
      <c r="K56" s="209">
        <f>SUM('6) Direct - Assignment'!K56,'7) Direct Allocation (FTEs)'!L58,'8) Direct Allocation Method 1'!L57,'9) Direct Allocation Method 2'!L57)</f>
        <v>0</v>
      </c>
      <c r="L56" s="210">
        <f t="shared" si="16"/>
        <v>0</v>
      </c>
      <c r="M56" s="209">
        <f>SUM('6) Direct - Assignment'!M56,'7) Direct Allocation (FTEs)'!N58,'8) Direct Allocation Method 1'!N57,'9) Direct Allocation Method 2'!N57)</f>
        <v>0</v>
      </c>
      <c r="N56" s="209">
        <f>SUM('6) Direct - Assignment'!N56,'7) Direct Allocation (FTEs)'!O58,'8) Direct Allocation Method 1'!O57,'9) Direct Allocation Method 2'!O57)</f>
        <v>0</v>
      </c>
      <c r="O56" s="211">
        <f t="shared" si="17"/>
        <v>0</v>
      </c>
      <c r="P56" s="212">
        <f t="shared" si="18"/>
        <v>0</v>
      </c>
      <c r="Q56" s="303"/>
    </row>
    <row r="57" spans="1:17" ht="15" customHeight="1">
      <c r="A57" s="223" t="str">
        <f>'6) Direct - Assignment'!B57</f>
        <v/>
      </c>
      <c r="B57" s="317"/>
      <c r="C57" s="209">
        <f>SUM('6) Direct - Assignment'!C57,'7) Direct Allocation (FTEs)'!D59,'8) Direct Allocation Method 1'!D58,'9) Direct Allocation Method 2'!D58)</f>
        <v>0</v>
      </c>
      <c r="D57" s="209">
        <f>SUM('6) Direct - Assignment'!D57,'7) Direct Allocation (FTEs)'!E59,'8) Direct Allocation Method 1'!E58,'9) Direct Allocation Method 2'!E58)</f>
        <v>0</v>
      </c>
      <c r="E57" s="209">
        <f>SUM('6) Direct - Assignment'!E57,'7) Direct Allocation (FTEs)'!F59,'8) Direct Allocation Method 1'!F58,'9) Direct Allocation Method 2'!F58)</f>
        <v>0</v>
      </c>
      <c r="F57" s="209">
        <f>SUM('6) Direct - Assignment'!F57,'7) Direct Allocation (FTEs)'!G59,'8) Direct Allocation Method 1'!G58,'9) Direct Allocation Method 2'!G58)</f>
        <v>0</v>
      </c>
      <c r="G57" s="209">
        <f>SUM('6) Direct - Assignment'!G57,'7) Direct Allocation (FTEs)'!H59,'8) Direct Allocation Method 1'!H58,'9) Direct Allocation Method 2'!H58)</f>
        <v>0</v>
      </c>
      <c r="H57" s="209">
        <f>SUM('6) Direct - Assignment'!H57,'7) Direct Allocation (FTEs)'!I59,'8) Direct Allocation Method 1'!I58,'9) Direct Allocation Method 2'!I58)</f>
        <v>0</v>
      </c>
      <c r="I57" s="209">
        <f>SUM('6) Direct - Assignment'!I57,'7) Direct Allocation (FTEs)'!J59,'8) Direct Allocation Method 1'!J58,'9) Direct Allocation Method 2'!J58)</f>
        <v>0</v>
      </c>
      <c r="J57" s="209">
        <f>SUM('6) Direct - Assignment'!J57,'7) Direct Allocation (FTEs)'!K59,'8) Direct Allocation Method 1'!K58,'9) Direct Allocation Method 2'!K58)</f>
        <v>0</v>
      </c>
      <c r="K57" s="209">
        <f>SUM('6) Direct - Assignment'!K57,'7) Direct Allocation (FTEs)'!L59,'8) Direct Allocation Method 1'!L58,'9) Direct Allocation Method 2'!L58)</f>
        <v>0</v>
      </c>
      <c r="L57" s="210">
        <f t="shared" si="16"/>
        <v>0</v>
      </c>
      <c r="M57" s="209">
        <f>SUM('6) Direct - Assignment'!M57,'7) Direct Allocation (FTEs)'!N59,'8) Direct Allocation Method 1'!N58,'9) Direct Allocation Method 2'!N58)</f>
        <v>0</v>
      </c>
      <c r="N57" s="209">
        <f>SUM('6) Direct - Assignment'!N57,'7) Direct Allocation (FTEs)'!O59,'8) Direct Allocation Method 1'!O58,'9) Direct Allocation Method 2'!O58)</f>
        <v>0</v>
      </c>
      <c r="O57" s="211">
        <f t="shared" si="17"/>
        <v>0</v>
      </c>
      <c r="P57" s="212">
        <f t="shared" si="18"/>
        <v>0</v>
      </c>
      <c r="Q57" s="303"/>
    </row>
    <row r="58" spans="1:17" ht="15" customHeight="1">
      <c r="A58" s="223" t="str">
        <f>'6) Direct - Assignment'!B58</f>
        <v/>
      </c>
      <c r="B58" s="317"/>
      <c r="C58" s="209">
        <f>SUM('6) Direct - Assignment'!C58,'7) Direct Allocation (FTEs)'!D60,'8) Direct Allocation Method 1'!D59,'9) Direct Allocation Method 2'!D59)</f>
        <v>0</v>
      </c>
      <c r="D58" s="209">
        <f>SUM('6) Direct - Assignment'!D58,'7) Direct Allocation (FTEs)'!E60,'8) Direct Allocation Method 1'!E59,'9) Direct Allocation Method 2'!E59)</f>
        <v>0</v>
      </c>
      <c r="E58" s="209">
        <f>SUM('6) Direct - Assignment'!E58,'7) Direct Allocation (FTEs)'!F60,'8) Direct Allocation Method 1'!F59,'9) Direct Allocation Method 2'!F59)</f>
        <v>0</v>
      </c>
      <c r="F58" s="209">
        <f>SUM('6) Direct - Assignment'!F58,'7) Direct Allocation (FTEs)'!G60,'8) Direct Allocation Method 1'!G59,'9) Direct Allocation Method 2'!G59)</f>
        <v>0</v>
      </c>
      <c r="G58" s="209">
        <f>SUM('6) Direct - Assignment'!G58,'7) Direct Allocation (FTEs)'!H60,'8) Direct Allocation Method 1'!H59,'9) Direct Allocation Method 2'!H59)</f>
        <v>0</v>
      </c>
      <c r="H58" s="209">
        <f>SUM('6) Direct - Assignment'!H58,'7) Direct Allocation (FTEs)'!I60,'8) Direct Allocation Method 1'!I59,'9) Direct Allocation Method 2'!I59)</f>
        <v>0</v>
      </c>
      <c r="I58" s="209">
        <f>SUM('6) Direct - Assignment'!I58,'7) Direct Allocation (FTEs)'!J60,'8) Direct Allocation Method 1'!J59,'9) Direct Allocation Method 2'!J59)</f>
        <v>0</v>
      </c>
      <c r="J58" s="209">
        <f>SUM('6) Direct - Assignment'!J58,'7) Direct Allocation (FTEs)'!K60,'8) Direct Allocation Method 1'!K59,'9) Direct Allocation Method 2'!K59)</f>
        <v>0</v>
      </c>
      <c r="K58" s="209">
        <f>SUM('6) Direct - Assignment'!K58,'7) Direct Allocation (FTEs)'!L60,'8) Direct Allocation Method 1'!L59,'9) Direct Allocation Method 2'!L59)</f>
        <v>0</v>
      </c>
      <c r="L58" s="210">
        <f t="shared" si="16"/>
        <v>0</v>
      </c>
      <c r="M58" s="209">
        <f>SUM('6) Direct - Assignment'!M58,'7) Direct Allocation (FTEs)'!N60,'8) Direct Allocation Method 1'!N59,'9) Direct Allocation Method 2'!N59)</f>
        <v>0</v>
      </c>
      <c r="N58" s="209">
        <f>SUM('6) Direct - Assignment'!N58,'7) Direct Allocation (FTEs)'!O60,'8) Direct Allocation Method 1'!O59,'9) Direct Allocation Method 2'!O59)</f>
        <v>0</v>
      </c>
      <c r="O58" s="211">
        <f t="shared" si="17"/>
        <v>0</v>
      </c>
      <c r="P58" s="212">
        <f t="shared" si="18"/>
        <v>0</v>
      </c>
      <c r="Q58" s="303"/>
    </row>
    <row r="59" spans="1:17" ht="15" customHeight="1">
      <c r="A59" s="223" t="str">
        <f>'6) Direct - Assignment'!B59</f>
        <v/>
      </c>
      <c r="B59" s="317"/>
      <c r="C59" s="209">
        <f>SUM('6) Direct - Assignment'!C59,'7) Direct Allocation (FTEs)'!D61,'8) Direct Allocation Method 1'!D60,'9) Direct Allocation Method 2'!D60)</f>
        <v>0</v>
      </c>
      <c r="D59" s="209">
        <f>SUM('6) Direct - Assignment'!D59,'7) Direct Allocation (FTEs)'!E61,'8) Direct Allocation Method 1'!E60,'9) Direct Allocation Method 2'!E60)</f>
        <v>0</v>
      </c>
      <c r="E59" s="209">
        <f>SUM('6) Direct - Assignment'!E59,'7) Direct Allocation (FTEs)'!F61,'8) Direct Allocation Method 1'!F60,'9) Direct Allocation Method 2'!F60)</f>
        <v>0</v>
      </c>
      <c r="F59" s="209">
        <f>SUM('6) Direct - Assignment'!F59,'7) Direct Allocation (FTEs)'!G61,'8) Direct Allocation Method 1'!G60,'9) Direct Allocation Method 2'!G60)</f>
        <v>0</v>
      </c>
      <c r="G59" s="209">
        <f>SUM('6) Direct - Assignment'!G59,'7) Direct Allocation (FTEs)'!H61,'8) Direct Allocation Method 1'!H60,'9) Direct Allocation Method 2'!H60)</f>
        <v>0</v>
      </c>
      <c r="H59" s="209">
        <f>SUM('6) Direct - Assignment'!H59,'7) Direct Allocation (FTEs)'!I61,'8) Direct Allocation Method 1'!I60,'9) Direct Allocation Method 2'!I60)</f>
        <v>0</v>
      </c>
      <c r="I59" s="209">
        <f>SUM('6) Direct - Assignment'!I59,'7) Direct Allocation (FTEs)'!J61,'8) Direct Allocation Method 1'!J60,'9) Direct Allocation Method 2'!J60)</f>
        <v>0</v>
      </c>
      <c r="J59" s="209">
        <f>SUM('6) Direct - Assignment'!J59,'7) Direct Allocation (FTEs)'!K61,'8) Direct Allocation Method 1'!K60,'9) Direct Allocation Method 2'!K60)</f>
        <v>0</v>
      </c>
      <c r="K59" s="209">
        <f>SUM('6) Direct - Assignment'!K59,'7) Direct Allocation (FTEs)'!L61,'8) Direct Allocation Method 1'!L60,'9) Direct Allocation Method 2'!L60)</f>
        <v>0</v>
      </c>
      <c r="L59" s="210">
        <f t="shared" si="16"/>
        <v>0</v>
      </c>
      <c r="M59" s="209">
        <f>SUM('6) Direct - Assignment'!M59,'7) Direct Allocation (FTEs)'!N61,'8) Direct Allocation Method 1'!N60,'9) Direct Allocation Method 2'!N60)</f>
        <v>0</v>
      </c>
      <c r="N59" s="209">
        <f>SUM('6) Direct - Assignment'!N59,'7) Direct Allocation (FTEs)'!O61,'8) Direct Allocation Method 1'!O60,'9) Direct Allocation Method 2'!O60)</f>
        <v>0</v>
      </c>
      <c r="O59" s="211">
        <f t="shared" si="17"/>
        <v>0</v>
      </c>
      <c r="P59" s="212">
        <f t="shared" si="18"/>
        <v>0</v>
      </c>
      <c r="Q59" s="303"/>
    </row>
    <row r="60" spans="1:17" ht="15" customHeight="1">
      <c r="A60" s="223" t="str">
        <f>'6) Direct - Assignment'!B60</f>
        <v/>
      </c>
      <c r="B60" s="317"/>
      <c r="C60" s="209">
        <f>SUM('6) Direct - Assignment'!C60,'7) Direct Allocation (FTEs)'!D62,'8) Direct Allocation Method 1'!D61,'9) Direct Allocation Method 2'!D61)</f>
        <v>0</v>
      </c>
      <c r="D60" s="209">
        <f>SUM('6) Direct - Assignment'!D60,'7) Direct Allocation (FTEs)'!E62,'8) Direct Allocation Method 1'!E61,'9) Direct Allocation Method 2'!E61)</f>
        <v>0</v>
      </c>
      <c r="E60" s="209">
        <f>SUM('6) Direct - Assignment'!E60,'7) Direct Allocation (FTEs)'!F62,'8) Direct Allocation Method 1'!F61,'9) Direct Allocation Method 2'!F61)</f>
        <v>0</v>
      </c>
      <c r="F60" s="209">
        <f>SUM('6) Direct - Assignment'!F60,'7) Direct Allocation (FTEs)'!G62,'8) Direct Allocation Method 1'!G61,'9) Direct Allocation Method 2'!G61)</f>
        <v>0</v>
      </c>
      <c r="G60" s="209">
        <f>SUM('6) Direct - Assignment'!G60,'7) Direct Allocation (FTEs)'!H62,'8) Direct Allocation Method 1'!H61,'9) Direct Allocation Method 2'!H61)</f>
        <v>0</v>
      </c>
      <c r="H60" s="209">
        <f>SUM('6) Direct - Assignment'!H60,'7) Direct Allocation (FTEs)'!I62,'8) Direct Allocation Method 1'!I61,'9) Direct Allocation Method 2'!I61)</f>
        <v>0</v>
      </c>
      <c r="I60" s="209">
        <f>SUM('6) Direct - Assignment'!I60,'7) Direct Allocation (FTEs)'!J62,'8) Direct Allocation Method 1'!J61,'9) Direct Allocation Method 2'!J61)</f>
        <v>0</v>
      </c>
      <c r="J60" s="209">
        <f>SUM('6) Direct - Assignment'!J60,'7) Direct Allocation (FTEs)'!K62,'8) Direct Allocation Method 1'!K61,'9) Direct Allocation Method 2'!K61)</f>
        <v>0</v>
      </c>
      <c r="K60" s="209">
        <f>SUM('6) Direct - Assignment'!K60,'7) Direct Allocation (FTEs)'!L62,'8) Direct Allocation Method 1'!L61,'9) Direct Allocation Method 2'!L61)</f>
        <v>0</v>
      </c>
      <c r="L60" s="210">
        <f t="shared" si="16"/>
        <v>0</v>
      </c>
      <c r="M60" s="209">
        <f>SUM('6) Direct - Assignment'!M60,'7) Direct Allocation (FTEs)'!N62,'8) Direct Allocation Method 1'!N61,'9) Direct Allocation Method 2'!N61)</f>
        <v>0</v>
      </c>
      <c r="N60" s="209">
        <f>SUM('6) Direct - Assignment'!N60,'7) Direct Allocation (FTEs)'!O62,'8) Direct Allocation Method 1'!O61,'9) Direct Allocation Method 2'!O61)</f>
        <v>0</v>
      </c>
      <c r="O60" s="211">
        <f t="shared" si="17"/>
        <v>0</v>
      </c>
      <c r="P60" s="212">
        <f t="shared" si="18"/>
        <v>0</v>
      </c>
      <c r="Q60" s="303"/>
    </row>
    <row r="61" spans="1:17" ht="15" customHeight="1" thickBot="1">
      <c r="A61" s="223" t="str">
        <f>'6) Direct - Assignment'!B61</f>
        <v/>
      </c>
      <c r="B61" s="317"/>
      <c r="C61" s="209">
        <f>SUM('6) Direct - Assignment'!C61,'7) Direct Allocation (FTEs)'!D63,'8) Direct Allocation Method 1'!D62,'9) Direct Allocation Method 2'!D62)</f>
        <v>0</v>
      </c>
      <c r="D61" s="209">
        <f>SUM('6) Direct - Assignment'!D61,'7) Direct Allocation (FTEs)'!E63,'8) Direct Allocation Method 1'!E62,'9) Direct Allocation Method 2'!E62)</f>
        <v>0</v>
      </c>
      <c r="E61" s="209">
        <f>SUM('6) Direct - Assignment'!E61,'7) Direct Allocation (FTEs)'!F63,'8) Direct Allocation Method 1'!F62,'9) Direct Allocation Method 2'!F62)</f>
        <v>0</v>
      </c>
      <c r="F61" s="209">
        <f>SUM('6) Direct - Assignment'!F61,'7) Direct Allocation (FTEs)'!G63,'8) Direct Allocation Method 1'!G62,'9) Direct Allocation Method 2'!G62)</f>
        <v>0</v>
      </c>
      <c r="G61" s="209">
        <f>SUM('6) Direct - Assignment'!G61,'7) Direct Allocation (FTEs)'!H63,'8) Direct Allocation Method 1'!H62,'9) Direct Allocation Method 2'!H62)</f>
        <v>0</v>
      </c>
      <c r="H61" s="209">
        <f>SUM('6) Direct - Assignment'!H61,'7) Direct Allocation (FTEs)'!I63,'8) Direct Allocation Method 1'!I62,'9) Direct Allocation Method 2'!I62)</f>
        <v>0</v>
      </c>
      <c r="I61" s="209">
        <f>SUM('6) Direct - Assignment'!I61,'7) Direct Allocation (FTEs)'!J63,'8) Direct Allocation Method 1'!J62,'9) Direct Allocation Method 2'!J62)</f>
        <v>0</v>
      </c>
      <c r="J61" s="209">
        <f>SUM('6) Direct - Assignment'!J61,'7) Direct Allocation (FTEs)'!K63,'8) Direct Allocation Method 1'!K62,'9) Direct Allocation Method 2'!K62)</f>
        <v>0</v>
      </c>
      <c r="K61" s="209">
        <f>SUM('6) Direct - Assignment'!K61,'7) Direct Allocation (FTEs)'!L63,'8) Direct Allocation Method 1'!L62,'9) Direct Allocation Method 2'!L62)</f>
        <v>0</v>
      </c>
      <c r="L61" s="210">
        <f t="shared" si="15"/>
        <v>0</v>
      </c>
      <c r="M61" s="209">
        <f>SUM('6) Direct - Assignment'!M61,'7) Direct Allocation (FTEs)'!N63,'8) Direct Allocation Method 1'!N62,'9) Direct Allocation Method 2'!N62)</f>
        <v>0</v>
      </c>
      <c r="N61" s="209">
        <f>SUM('6) Direct - Assignment'!N61,'7) Direct Allocation (FTEs)'!O63,'8) Direct Allocation Method 1'!O62,'9) Direct Allocation Method 2'!O62)</f>
        <v>0</v>
      </c>
      <c r="O61" s="211">
        <f t="shared" si="1"/>
        <v>0</v>
      </c>
      <c r="P61" s="212">
        <f t="shared" si="2"/>
        <v>0</v>
      </c>
      <c r="Q61" s="303"/>
    </row>
    <row r="62" spans="1:17" ht="15" customHeight="1" thickBot="1">
      <c r="A62" s="319" t="str">
        <f>'6) Direct - Assignment'!B62</f>
        <v>TOTAL EXPENSES before Allocation</v>
      </c>
      <c r="B62" s="320"/>
      <c r="C62" s="321">
        <f t="shared" ref="C62:K62" si="19">SUM(C25:C61)</f>
        <v>0</v>
      </c>
      <c r="D62" s="322">
        <f t="shared" si="19"/>
        <v>0</v>
      </c>
      <c r="E62" s="322">
        <f t="shared" si="19"/>
        <v>0</v>
      </c>
      <c r="F62" s="322">
        <f t="shared" si="19"/>
        <v>0</v>
      </c>
      <c r="G62" s="322">
        <f t="shared" si="19"/>
        <v>0</v>
      </c>
      <c r="H62" s="322">
        <f t="shared" si="19"/>
        <v>0</v>
      </c>
      <c r="I62" s="322">
        <f t="shared" si="19"/>
        <v>0</v>
      </c>
      <c r="J62" s="322">
        <f t="shared" si="19"/>
        <v>0</v>
      </c>
      <c r="K62" s="323">
        <f t="shared" si="19"/>
        <v>0</v>
      </c>
      <c r="L62" s="324">
        <f>SUM(C62:K62)</f>
        <v>0</v>
      </c>
      <c r="M62" s="325">
        <f>SUM(M25:M61)</f>
        <v>0</v>
      </c>
      <c r="N62" s="326">
        <f>SUM(N25:N61)</f>
        <v>0</v>
      </c>
      <c r="O62" s="327">
        <f t="shared" si="1"/>
        <v>0</v>
      </c>
      <c r="P62" s="228">
        <f t="shared" si="2"/>
        <v>0</v>
      </c>
      <c r="Q62" s="303"/>
    </row>
    <row r="63" spans="1:17" ht="15" customHeight="1">
      <c r="A63" s="73" t="s">
        <v>140</v>
      </c>
      <c r="B63" s="328"/>
      <c r="C63" s="329">
        <f>IFERROR(+C62/($P62-$M62),0)</f>
        <v>0</v>
      </c>
      <c r="D63" s="329">
        <f t="shared" ref="D63:K63" si="20">IFERROR(+D62/($P62-$M62),0)</f>
        <v>0</v>
      </c>
      <c r="E63" s="329">
        <f t="shared" si="20"/>
        <v>0</v>
      </c>
      <c r="F63" s="329">
        <f t="shared" si="20"/>
        <v>0</v>
      </c>
      <c r="G63" s="329">
        <f t="shared" si="20"/>
        <v>0</v>
      </c>
      <c r="H63" s="329">
        <f t="shared" si="20"/>
        <v>0</v>
      </c>
      <c r="I63" s="329">
        <f t="shared" si="20"/>
        <v>0</v>
      </c>
      <c r="J63" s="329">
        <f t="shared" si="20"/>
        <v>0</v>
      </c>
      <c r="K63" s="329">
        <f t="shared" si="20"/>
        <v>0</v>
      </c>
      <c r="L63" s="330">
        <f t="shared" si="15"/>
        <v>0</v>
      </c>
      <c r="M63" s="331" t="s">
        <v>141</v>
      </c>
      <c r="N63" s="329">
        <f>IFERROR(+N62/($P62-$M62),0)</f>
        <v>0</v>
      </c>
      <c r="O63" s="330">
        <f t="shared" si="1"/>
        <v>0</v>
      </c>
      <c r="P63" s="332">
        <f t="shared" si="2"/>
        <v>0</v>
      </c>
      <c r="Q63" s="303"/>
    </row>
    <row r="64" spans="1:17" ht="15" customHeight="1" thickBot="1">
      <c r="A64" s="73" t="s">
        <v>142</v>
      </c>
      <c r="B64" s="328"/>
      <c r="C64" s="333">
        <f>+'4) Salary, Taxes, Retirement'!C184</f>
        <v>0</v>
      </c>
      <c r="D64" s="329">
        <f>+'4) Salary, Taxes, Retirement'!C185</f>
        <v>0</v>
      </c>
      <c r="E64" s="329">
        <f>+'4) Salary, Taxes, Retirement'!C186</f>
        <v>0</v>
      </c>
      <c r="F64" s="329">
        <f>+'4) Salary, Taxes, Retirement'!C187</f>
        <v>0</v>
      </c>
      <c r="G64" s="329">
        <f>+'4) Salary, Taxes, Retirement'!C188</f>
        <v>0</v>
      </c>
      <c r="H64" s="329">
        <f>+'4) Salary, Taxes, Retirement'!C189</f>
        <v>0</v>
      </c>
      <c r="I64" s="329">
        <f>+'4) Salary, Taxes, Retirement'!C190</f>
        <v>0</v>
      </c>
      <c r="J64" s="329">
        <f>+'4) Salary, Taxes, Retirement'!C191</f>
        <v>0</v>
      </c>
      <c r="K64" s="334">
        <f>+'4) Salary, Taxes, Retirement'!C192</f>
        <v>0</v>
      </c>
      <c r="L64" s="335">
        <f t="shared" si="15"/>
        <v>0</v>
      </c>
      <c r="M64" s="336" t="s">
        <v>141</v>
      </c>
      <c r="N64" s="337">
        <f>+'4) Salary, Taxes, Retirement'!C194</f>
        <v>0</v>
      </c>
      <c r="O64" s="338">
        <f t="shared" ref="O64" si="21">SUM(M64:N64)</f>
        <v>0</v>
      </c>
      <c r="P64" s="332">
        <f t="shared" ref="P64" si="22">+L64+O64</f>
        <v>0</v>
      </c>
      <c r="Q64" s="303"/>
    </row>
    <row r="65" spans="1:16" ht="15" customHeight="1" thickBot="1">
      <c r="A65" s="339" t="s">
        <v>72</v>
      </c>
      <c r="B65" s="339"/>
      <c r="C65" s="340">
        <f>IF($A$5="% of Direct Expenses",+C63*$M$62,IF($A$5="% of FTEs",(C64/$P$64)*$M$62,0))</f>
        <v>0</v>
      </c>
      <c r="D65" s="341">
        <f t="shared" ref="D65:K65" si="23">IF($A$5="% of Direct Expenses",+D63*$M$62,IF($A$5="% of FTEs",(D64/$P$64)*$M$62,0))</f>
        <v>0</v>
      </c>
      <c r="E65" s="341">
        <f t="shared" si="23"/>
        <v>0</v>
      </c>
      <c r="F65" s="341">
        <f t="shared" si="23"/>
        <v>0</v>
      </c>
      <c r="G65" s="341">
        <f t="shared" si="23"/>
        <v>0</v>
      </c>
      <c r="H65" s="341">
        <f t="shared" si="23"/>
        <v>0</v>
      </c>
      <c r="I65" s="341">
        <f t="shared" si="23"/>
        <v>0</v>
      </c>
      <c r="J65" s="341">
        <f t="shared" si="23"/>
        <v>0</v>
      </c>
      <c r="K65" s="342">
        <f t="shared" si="23"/>
        <v>0</v>
      </c>
      <c r="L65" s="343">
        <f>SUM(C65:K65)</f>
        <v>0</v>
      </c>
      <c r="M65" s="344">
        <f>-M62</f>
        <v>0</v>
      </c>
      <c r="N65" s="345">
        <f>IF($A$5="% of Direct Expenses",+N63*$M$62,IF($A$5="% of FTEs",(N64/$P$64)*$M$62,0))</f>
        <v>0</v>
      </c>
      <c r="O65" s="343">
        <f t="shared" si="1"/>
        <v>0</v>
      </c>
      <c r="P65" s="346">
        <f t="shared" si="2"/>
        <v>0</v>
      </c>
    </row>
  </sheetData>
  <mergeCells count="3">
    <mergeCell ref="C2:L2"/>
    <mergeCell ref="M2:O2"/>
    <mergeCell ref="A1:B1"/>
  </mergeCells>
  <dataValidations count="1">
    <dataValidation type="list" showInputMessage="1" showErrorMessage="1" errorTitle="Action Required" error="You must choose either &quot;% of Direct Expenses&quot; or &quot;% of FTEs&quot;" promptTitle="Choose Your Method" prompt="You must choose your allocation method here." sqref="A5" xr:uid="{00000000-0002-0000-0900-000000000000}">
      <formula1>$Y$4:$Y$5</formula1>
    </dataValidation>
  </dataValidations>
  <printOptions horizontalCentered="1"/>
  <pageMargins left="0.25" right="0.25" top="0.5" bottom="0.25" header="0.3" footer="0.3"/>
  <pageSetup scale="68" fitToWidth="2" orientation="portrait" r:id="rId1"/>
  <colBreaks count="1" manualBreakCount="1">
    <brk id="12" max="64" man="1"/>
  </colBreaks>
  <extLst>
    <ext xmlns:x14="http://schemas.microsoft.com/office/spreadsheetml/2009/9/main" uri="{78C0D931-6437-407d-A8EE-F0AAD7539E65}">
      <x14:conditionalFormattings>
        <x14:conditionalFormatting xmlns:xm="http://schemas.microsoft.com/office/excel/2006/main">
          <x14:cfRule type="expression" priority="2" id="{25BD3377-7A96-47A0-8CB5-4E971F909E04}">
            <xm:f>'3) Your Chart of Accounts'!$B31="H"</xm:f>
            <x14:dxf>
              <font>
                <b/>
                <i/>
              </font>
            </x14:dxf>
          </x14:cfRule>
          <xm:sqref>A31:A61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6"/>
  <sheetViews>
    <sheetView zoomScaleNormal="100" workbookViewId="0">
      <pane xSplit="2" ySplit="3" topLeftCell="C46" activePane="bottomRight" state="frozen"/>
      <selection pane="bottomRight" sqref="A1:B1"/>
      <selection pane="bottomLeft" activeCell="A4" sqref="A4"/>
      <selection pane="topRight" activeCell="C1" sqref="C1"/>
    </sheetView>
  </sheetViews>
  <sheetFormatPr defaultRowHeight="12"/>
  <cols>
    <col min="1" max="1" width="28.77734375" style="2" customWidth="1"/>
    <col min="2" max="2" width="1.77734375" style="2" customWidth="1"/>
    <col min="3" max="11" width="8.77734375" style="2" customWidth="1"/>
    <col min="12" max="12" width="10.77734375" style="2" customWidth="1"/>
    <col min="13" max="14" width="8.77734375" style="2" customWidth="1"/>
    <col min="15" max="15" width="9.77734375" style="2" customWidth="1"/>
    <col min="16" max="16" width="8.88671875" style="2"/>
    <col min="17" max="17" width="30.77734375" style="2" customWidth="1"/>
    <col min="18" max="16384" width="8.88671875" style="2"/>
  </cols>
  <sheetData>
    <row r="1" spans="1:17" ht="15" customHeight="1">
      <c r="A1" s="426" t="str">
        <f>IF('2) Your Programs'!B6="","",'2) Your Programs'!B6)</f>
        <v/>
      </c>
      <c r="B1" s="426"/>
      <c r="C1" s="184"/>
      <c r="D1" s="184"/>
      <c r="E1" s="348"/>
      <c r="F1" s="185"/>
      <c r="G1" s="185"/>
      <c r="H1" s="185"/>
      <c r="I1" s="185"/>
      <c r="J1" s="185"/>
      <c r="K1" s="185"/>
      <c r="L1" s="185"/>
      <c r="M1" s="185"/>
      <c r="N1" s="185"/>
      <c r="O1" s="185"/>
      <c r="P1" s="185"/>
      <c r="Q1" s="185"/>
    </row>
    <row r="2" spans="1:17" ht="16.5" thickBot="1">
      <c r="A2" s="305" t="s">
        <v>74</v>
      </c>
      <c r="B2" s="306"/>
      <c r="C2" s="423" t="s">
        <v>116</v>
      </c>
      <c r="D2" s="424"/>
      <c r="E2" s="424"/>
      <c r="F2" s="424"/>
      <c r="G2" s="424"/>
      <c r="H2" s="424"/>
      <c r="I2" s="424"/>
      <c r="J2" s="424"/>
      <c r="K2" s="424"/>
      <c r="L2" s="425"/>
      <c r="M2" s="420" t="s">
        <v>117</v>
      </c>
      <c r="N2" s="420"/>
      <c r="O2" s="421"/>
      <c r="P2" s="242" t="s">
        <v>103</v>
      </c>
      <c r="Q2" s="307" t="s">
        <v>120</v>
      </c>
    </row>
    <row r="3" spans="1:17" ht="36">
      <c r="A3" s="195">
        <f>+'2) Your Programs'!$B$10</f>
        <v>0</v>
      </c>
      <c r="B3" s="308"/>
      <c r="C3" s="196" t="str">
        <f>IF('2) Your Programs'!B15=0,"",'2) Your Programs'!B15)</f>
        <v/>
      </c>
      <c r="D3" s="196" t="str">
        <f>IF('2) Your Programs'!B16=0,"",'2) Your Programs'!B16)</f>
        <v/>
      </c>
      <c r="E3" s="196" t="str">
        <f>IF('2) Your Programs'!B17=0,"",'2) Your Programs'!B17)</f>
        <v/>
      </c>
      <c r="F3" s="196" t="str">
        <f>IF('2) Your Programs'!B18=0,"",'2) Your Programs'!B18)</f>
        <v/>
      </c>
      <c r="G3" s="196" t="str">
        <f>IF('2) Your Programs'!B19=0,"",'2) Your Programs'!B19)</f>
        <v/>
      </c>
      <c r="H3" s="196" t="str">
        <f>IF('2) Your Programs'!B20=0,"",'2) Your Programs'!B20)</f>
        <v/>
      </c>
      <c r="I3" s="196" t="str">
        <f>IF('2) Your Programs'!B21=0,"",'2) Your Programs'!B21)</f>
        <v/>
      </c>
      <c r="J3" s="196" t="str">
        <f>IF('2) Your Programs'!B22=0,"",'2) Your Programs'!B22)</f>
        <v/>
      </c>
      <c r="K3" s="196" t="str">
        <f>IF('2) Your Programs'!B23=0,"",'2) Your Programs'!B23)</f>
        <v/>
      </c>
      <c r="L3" s="247" t="s">
        <v>112</v>
      </c>
      <c r="M3" s="196" t="str">
        <f>+'2) Your Programs'!B24</f>
        <v>Management and General (Admin)</v>
      </c>
      <c r="N3" s="196" t="str">
        <f>+'2) Your Programs'!B25</f>
        <v>Fundraising</v>
      </c>
      <c r="O3" s="249" t="s">
        <v>112</v>
      </c>
      <c r="P3" s="250"/>
      <c r="Q3" s="303"/>
    </row>
    <row r="4" spans="1:17" ht="12.75">
      <c r="A4" s="95"/>
      <c r="B4" s="95"/>
      <c r="C4" s="310"/>
      <c r="D4" s="310"/>
      <c r="E4" s="310"/>
      <c r="F4" s="310"/>
      <c r="G4" s="310"/>
      <c r="H4" s="310"/>
      <c r="I4" s="310"/>
      <c r="J4" s="310"/>
      <c r="K4" s="310"/>
      <c r="L4" s="295"/>
      <c r="M4" s="310"/>
      <c r="N4" s="310"/>
      <c r="O4" s="296"/>
      <c r="P4" s="297"/>
      <c r="Q4" s="303"/>
    </row>
    <row r="5" spans="1:17" ht="12.75">
      <c r="A5" s="349" t="s">
        <v>143</v>
      </c>
      <c r="B5" s="95"/>
      <c r="C5" s="298"/>
      <c r="D5" s="298"/>
      <c r="E5" s="298"/>
      <c r="F5" s="298"/>
      <c r="G5" s="298"/>
      <c r="H5" s="298"/>
      <c r="I5" s="298"/>
      <c r="J5" s="298"/>
      <c r="K5" s="298"/>
      <c r="L5" s="264"/>
      <c r="M5" s="298"/>
      <c r="N5" s="298"/>
      <c r="O5" s="265"/>
      <c r="P5" s="266"/>
      <c r="Q5" s="303"/>
    </row>
    <row r="6" spans="1:17" ht="15" customHeight="1">
      <c r="A6" s="70"/>
      <c r="B6" s="70"/>
      <c r="C6" s="312"/>
      <c r="D6" s="205"/>
      <c r="E6" s="205"/>
      <c r="F6" s="205"/>
      <c r="G6" s="205"/>
      <c r="H6" s="205"/>
      <c r="I6" s="205"/>
      <c r="J6" s="205"/>
      <c r="K6" s="205"/>
      <c r="L6" s="206"/>
      <c r="M6" s="205"/>
      <c r="N6" s="205"/>
      <c r="O6" s="207"/>
      <c r="P6" s="208"/>
      <c r="Q6" s="303"/>
    </row>
    <row r="7" spans="1:17" ht="15" customHeight="1">
      <c r="A7" s="73" t="s">
        <v>39</v>
      </c>
      <c r="B7" s="73"/>
      <c r="C7" s="205"/>
      <c r="D7" s="205"/>
      <c r="E7" s="205"/>
      <c r="F7" s="205"/>
      <c r="G7" s="205"/>
      <c r="H7" s="205"/>
      <c r="I7" s="205"/>
      <c r="J7" s="205"/>
      <c r="K7" s="205"/>
      <c r="L7" s="206"/>
      <c r="M7" s="205"/>
      <c r="N7" s="205"/>
      <c r="O7" s="207"/>
      <c r="P7" s="208"/>
      <c r="Q7" s="303"/>
    </row>
    <row r="8" spans="1:17" ht="15" customHeight="1">
      <c r="A8" s="84" t="str">
        <f>'6) Direct - Assignment'!B8</f>
        <v>Contributed Support</v>
      </c>
      <c r="B8" s="84"/>
      <c r="C8" s="209"/>
      <c r="D8" s="209"/>
      <c r="E8" s="209"/>
      <c r="F8" s="209"/>
      <c r="G8" s="209"/>
      <c r="H8" s="209"/>
      <c r="I8" s="209"/>
      <c r="J8" s="209"/>
      <c r="K8" s="209"/>
      <c r="L8" s="210"/>
      <c r="M8" s="209"/>
      <c r="N8" s="209"/>
      <c r="O8" s="211"/>
      <c r="P8" s="212"/>
      <c r="Q8" s="303"/>
    </row>
    <row r="9" spans="1:17" ht="15" customHeight="1">
      <c r="A9" s="79" t="str">
        <f>'6) Direct - Assignment'!B9</f>
        <v/>
      </c>
      <c r="B9" s="313"/>
      <c r="C9" s="209">
        <f>SUM('6) Direct - Assignment'!C9,'7) Direct Allocation (FTEs)'!D11,'8) Direct Allocation Method 1'!D10,'9) Direct Allocation Method 2'!D10)</f>
        <v>0</v>
      </c>
      <c r="D9" s="209">
        <f>SUM('6) Direct - Assignment'!D9,'7) Direct Allocation (FTEs)'!E11,'8) Direct Allocation Method 1'!E10,'9) Direct Allocation Method 2'!E10)</f>
        <v>0</v>
      </c>
      <c r="E9" s="209">
        <f>SUM('6) Direct - Assignment'!E9,'7) Direct Allocation (FTEs)'!F11,'8) Direct Allocation Method 1'!F10,'9) Direct Allocation Method 2'!F10)</f>
        <v>0</v>
      </c>
      <c r="F9" s="209">
        <f>SUM('6) Direct - Assignment'!F9,'7) Direct Allocation (FTEs)'!G11,'8) Direct Allocation Method 1'!G10,'9) Direct Allocation Method 2'!G10)</f>
        <v>0</v>
      </c>
      <c r="G9" s="209">
        <f>SUM('6) Direct - Assignment'!G9,'7) Direct Allocation (FTEs)'!H11,'8) Direct Allocation Method 1'!H10,'9) Direct Allocation Method 2'!H10)</f>
        <v>0</v>
      </c>
      <c r="H9" s="209">
        <f>SUM('6) Direct - Assignment'!H9,'7) Direct Allocation (FTEs)'!I11,'8) Direct Allocation Method 1'!I10,'9) Direct Allocation Method 2'!I10)</f>
        <v>0</v>
      </c>
      <c r="I9" s="209">
        <f>SUM('6) Direct - Assignment'!I9,'7) Direct Allocation (FTEs)'!J11,'8) Direct Allocation Method 1'!J10,'9) Direct Allocation Method 2'!J10)</f>
        <v>0</v>
      </c>
      <c r="J9" s="209">
        <f>SUM('6) Direct - Assignment'!J9,'7) Direct Allocation (FTEs)'!K11,'8) Direct Allocation Method 1'!K10,'9) Direct Allocation Method 2'!K10)</f>
        <v>0</v>
      </c>
      <c r="K9" s="209">
        <f>SUM('6) Direct - Assignment'!K9,'7) Direct Allocation (FTEs)'!L11,'8) Direct Allocation Method 1'!L10,'9) Direct Allocation Method 2'!L10)</f>
        <v>0</v>
      </c>
      <c r="L9" s="210">
        <f>SUM(C9:K9)</f>
        <v>0</v>
      </c>
      <c r="M9" s="209">
        <f>SUM('6) Direct - Assignment'!M9,'7) Direct Allocation (FTEs)'!N11,'8) Direct Allocation Method 1'!N10,'9) Direct Allocation Method 2'!N10)</f>
        <v>0</v>
      </c>
      <c r="N9" s="209">
        <f>SUM('6) Direct - Assignment'!N9,'7) Direct Allocation (FTEs)'!O11,'8) Direct Allocation Method 1'!O10,'9) Direct Allocation Method 2'!O10)</f>
        <v>0</v>
      </c>
      <c r="O9" s="211">
        <f>SUM(M9:N9)</f>
        <v>0</v>
      </c>
      <c r="P9" s="212">
        <f>+L9+O9</f>
        <v>0</v>
      </c>
      <c r="Q9" s="303"/>
    </row>
    <row r="10" spans="1:17" ht="15" customHeight="1">
      <c r="A10" s="79" t="str">
        <f>'6) Direct - Assignment'!B10</f>
        <v/>
      </c>
      <c r="B10" s="313"/>
      <c r="C10" s="209">
        <f>SUM('6) Direct - Assignment'!C10,'7) Direct Allocation (FTEs)'!D12,'8) Direct Allocation Method 1'!D11,'9) Direct Allocation Method 2'!D11)</f>
        <v>0</v>
      </c>
      <c r="D10" s="209">
        <f>SUM('6) Direct - Assignment'!D10,'7) Direct Allocation (FTEs)'!E12,'8) Direct Allocation Method 1'!E11,'9) Direct Allocation Method 2'!E11)</f>
        <v>0</v>
      </c>
      <c r="E10" s="209">
        <f>SUM('6) Direct - Assignment'!E10,'7) Direct Allocation (FTEs)'!F12,'8) Direct Allocation Method 1'!F11,'9) Direct Allocation Method 2'!F11)</f>
        <v>0</v>
      </c>
      <c r="F10" s="209">
        <f>SUM('6) Direct - Assignment'!F10,'7) Direct Allocation (FTEs)'!G12,'8) Direct Allocation Method 1'!G11,'9) Direct Allocation Method 2'!G11)</f>
        <v>0</v>
      </c>
      <c r="G10" s="209">
        <f>SUM('6) Direct - Assignment'!G10,'7) Direct Allocation (FTEs)'!H12,'8) Direct Allocation Method 1'!H11,'9) Direct Allocation Method 2'!H11)</f>
        <v>0</v>
      </c>
      <c r="H10" s="209">
        <f>SUM('6) Direct - Assignment'!H10,'7) Direct Allocation (FTEs)'!I12,'8) Direct Allocation Method 1'!I11,'9) Direct Allocation Method 2'!I11)</f>
        <v>0</v>
      </c>
      <c r="I10" s="209">
        <f>SUM('6) Direct - Assignment'!I10,'7) Direct Allocation (FTEs)'!J12,'8) Direct Allocation Method 1'!J11,'9) Direct Allocation Method 2'!J11)</f>
        <v>0</v>
      </c>
      <c r="J10" s="209">
        <f>SUM('6) Direct - Assignment'!J10,'7) Direct Allocation (FTEs)'!K12,'8) Direct Allocation Method 1'!K11,'9) Direct Allocation Method 2'!K11)</f>
        <v>0</v>
      </c>
      <c r="K10" s="209">
        <f>SUM('6) Direct - Assignment'!K10,'7) Direct Allocation (FTEs)'!L12,'8) Direct Allocation Method 1'!L11,'9) Direct Allocation Method 2'!L11)</f>
        <v>0</v>
      </c>
      <c r="L10" s="210">
        <f t="shared" ref="L10:L22" si="0">SUM(C10:K10)</f>
        <v>0</v>
      </c>
      <c r="M10" s="209">
        <f>SUM('6) Direct - Assignment'!M10,'7) Direct Allocation (FTEs)'!N12,'8) Direct Allocation Method 1'!N11,'9) Direct Allocation Method 2'!N11)</f>
        <v>0</v>
      </c>
      <c r="N10" s="209">
        <f>SUM('6) Direct - Assignment'!N10,'7) Direct Allocation (FTEs)'!O12,'8) Direct Allocation Method 1'!O11,'9) Direct Allocation Method 2'!O11)</f>
        <v>0</v>
      </c>
      <c r="O10" s="211">
        <f t="shared" ref="O10:O22" si="1">SUM(M10:N10)</f>
        <v>0</v>
      </c>
      <c r="P10" s="212">
        <f t="shared" ref="P10:P22" si="2">+L10+O10</f>
        <v>0</v>
      </c>
      <c r="Q10" s="303"/>
    </row>
    <row r="11" spans="1:17" ht="15" customHeight="1">
      <c r="A11" s="79" t="str">
        <f>'6) Direct - Assignment'!B11</f>
        <v/>
      </c>
      <c r="B11" s="313"/>
      <c r="C11" s="209">
        <f>SUM('6) Direct - Assignment'!C11,'7) Direct Allocation (FTEs)'!D13,'8) Direct Allocation Method 1'!D12,'9) Direct Allocation Method 2'!D12)</f>
        <v>0</v>
      </c>
      <c r="D11" s="209">
        <f>SUM('6) Direct - Assignment'!D11,'7) Direct Allocation (FTEs)'!E13,'8) Direct Allocation Method 1'!E12,'9) Direct Allocation Method 2'!E12)</f>
        <v>0</v>
      </c>
      <c r="E11" s="209">
        <f>SUM('6) Direct - Assignment'!E11,'7) Direct Allocation (FTEs)'!F13,'8) Direct Allocation Method 1'!F12,'9) Direct Allocation Method 2'!F12)</f>
        <v>0</v>
      </c>
      <c r="F11" s="209">
        <f>SUM('6) Direct - Assignment'!F11,'7) Direct Allocation (FTEs)'!G13,'8) Direct Allocation Method 1'!G12,'9) Direct Allocation Method 2'!G12)</f>
        <v>0</v>
      </c>
      <c r="G11" s="209">
        <f>SUM('6) Direct - Assignment'!G11,'7) Direct Allocation (FTEs)'!H13,'8) Direct Allocation Method 1'!H12,'9) Direct Allocation Method 2'!H12)</f>
        <v>0</v>
      </c>
      <c r="H11" s="209">
        <f>SUM('6) Direct - Assignment'!H11,'7) Direct Allocation (FTEs)'!I13,'8) Direct Allocation Method 1'!I12,'9) Direct Allocation Method 2'!I12)</f>
        <v>0</v>
      </c>
      <c r="I11" s="209">
        <f>SUM('6) Direct - Assignment'!I11,'7) Direct Allocation (FTEs)'!J13,'8) Direct Allocation Method 1'!J12,'9) Direct Allocation Method 2'!J12)</f>
        <v>0</v>
      </c>
      <c r="J11" s="209">
        <f>SUM('6) Direct - Assignment'!J11,'7) Direct Allocation (FTEs)'!K13,'8) Direct Allocation Method 1'!K12,'9) Direct Allocation Method 2'!K12)</f>
        <v>0</v>
      </c>
      <c r="K11" s="209">
        <f>SUM('6) Direct - Assignment'!K11,'7) Direct Allocation (FTEs)'!L13,'8) Direct Allocation Method 1'!L12,'9) Direct Allocation Method 2'!L12)</f>
        <v>0</v>
      </c>
      <c r="L11" s="210">
        <f t="shared" si="0"/>
        <v>0</v>
      </c>
      <c r="M11" s="209">
        <f>SUM('6) Direct - Assignment'!M11,'7) Direct Allocation (FTEs)'!N13,'8) Direct Allocation Method 1'!N12,'9) Direct Allocation Method 2'!N12)</f>
        <v>0</v>
      </c>
      <c r="N11" s="209">
        <f>SUM('6) Direct - Assignment'!N11,'7) Direct Allocation (FTEs)'!O13,'8) Direct Allocation Method 1'!O12,'9) Direct Allocation Method 2'!O12)</f>
        <v>0</v>
      </c>
      <c r="O11" s="211">
        <f t="shared" si="1"/>
        <v>0</v>
      </c>
      <c r="P11" s="212">
        <f t="shared" si="2"/>
        <v>0</v>
      </c>
      <c r="Q11" s="303"/>
    </row>
    <row r="12" spans="1:17" ht="15" customHeight="1">
      <c r="A12" s="79" t="str">
        <f>'6) Direct - Assignment'!B12</f>
        <v/>
      </c>
      <c r="B12" s="313"/>
      <c r="C12" s="209">
        <f>SUM('6) Direct - Assignment'!C12,'7) Direct Allocation (FTEs)'!D14,'8) Direct Allocation Method 1'!D13,'9) Direct Allocation Method 2'!D13)</f>
        <v>0</v>
      </c>
      <c r="D12" s="209">
        <f>SUM('6) Direct - Assignment'!D12,'7) Direct Allocation (FTEs)'!E14,'8) Direct Allocation Method 1'!E13,'9) Direct Allocation Method 2'!E13)</f>
        <v>0</v>
      </c>
      <c r="E12" s="209">
        <f>SUM('6) Direct - Assignment'!E12,'7) Direct Allocation (FTEs)'!F14,'8) Direct Allocation Method 1'!F13,'9) Direct Allocation Method 2'!F13)</f>
        <v>0</v>
      </c>
      <c r="F12" s="209">
        <f>SUM('6) Direct - Assignment'!F12,'7) Direct Allocation (FTEs)'!G14,'8) Direct Allocation Method 1'!G13,'9) Direct Allocation Method 2'!G13)</f>
        <v>0</v>
      </c>
      <c r="G12" s="209">
        <f>SUM('6) Direct - Assignment'!G12,'7) Direct Allocation (FTEs)'!H14,'8) Direct Allocation Method 1'!H13,'9) Direct Allocation Method 2'!H13)</f>
        <v>0</v>
      </c>
      <c r="H12" s="209">
        <f>SUM('6) Direct - Assignment'!H12,'7) Direct Allocation (FTEs)'!I14,'8) Direct Allocation Method 1'!I13,'9) Direct Allocation Method 2'!I13)</f>
        <v>0</v>
      </c>
      <c r="I12" s="209">
        <f>SUM('6) Direct - Assignment'!I12,'7) Direct Allocation (FTEs)'!J14,'8) Direct Allocation Method 1'!J13,'9) Direct Allocation Method 2'!J13)</f>
        <v>0</v>
      </c>
      <c r="J12" s="209">
        <f>SUM('6) Direct - Assignment'!J12,'7) Direct Allocation (FTEs)'!K14,'8) Direct Allocation Method 1'!K13,'9) Direct Allocation Method 2'!K13)</f>
        <v>0</v>
      </c>
      <c r="K12" s="209">
        <f>SUM('6) Direct - Assignment'!K12,'7) Direct Allocation (FTEs)'!L14,'8) Direct Allocation Method 1'!L13,'9) Direct Allocation Method 2'!L13)</f>
        <v>0</v>
      </c>
      <c r="L12" s="210">
        <f t="shared" si="0"/>
        <v>0</v>
      </c>
      <c r="M12" s="209">
        <f>SUM('6) Direct - Assignment'!M12,'7) Direct Allocation (FTEs)'!N14,'8) Direct Allocation Method 1'!N13,'9) Direct Allocation Method 2'!N13)</f>
        <v>0</v>
      </c>
      <c r="N12" s="209">
        <f>SUM('6) Direct - Assignment'!N12,'7) Direct Allocation (FTEs)'!O14,'8) Direct Allocation Method 1'!O13,'9) Direct Allocation Method 2'!O13)</f>
        <v>0</v>
      </c>
      <c r="O12" s="211">
        <f t="shared" si="1"/>
        <v>0</v>
      </c>
      <c r="P12" s="212">
        <f t="shared" si="2"/>
        <v>0</v>
      </c>
      <c r="Q12" s="303"/>
    </row>
    <row r="13" spans="1:17" ht="15" customHeight="1">
      <c r="A13" s="79" t="str">
        <f>'6) Direct - Assignment'!B13</f>
        <v/>
      </c>
      <c r="B13" s="313"/>
      <c r="C13" s="209">
        <f>SUM('6) Direct - Assignment'!C13,'7) Direct Allocation (FTEs)'!D15,'8) Direct Allocation Method 1'!D14,'9) Direct Allocation Method 2'!D14)</f>
        <v>0</v>
      </c>
      <c r="D13" s="209">
        <f>SUM('6) Direct - Assignment'!D13,'7) Direct Allocation (FTEs)'!E15,'8) Direct Allocation Method 1'!E14,'9) Direct Allocation Method 2'!E14)</f>
        <v>0</v>
      </c>
      <c r="E13" s="209">
        <f>SUM('6) Direct - Assignment'!E13,'7) Direct Allocation (FTEs)'!F15,'8) Direct Allocation Method 1'!F14,'9) Direct Allocation Method 2'!F14)</f>
        <v>0</v>
      </c>
      <c r="F13" s="209">
        <f>SUM('6) Direct - Assignment'!F13,'7) Direct Allocation (FTEs)'!G15,'8) Direct Allocation Method 1'!G14,'9) Direct Allocation Method 2'!G14)</f>
        <v>0</v>
      </c>
      <c r="G13" s="209">
        <f>SUM('6) Direct - Assignment'!G13,'7) Direct Allocation (FTEs)'!H15,'8) Direct Allocation Method 1'!H14,'9) Direct Allocation Method 2'!H14)</f>
        <v>0</v>
      </c>
      <c r="H13" s="209">
        <f>SUM('6) Direct - Assignment'!H13,'7) Direct Allocation (FTEs)'!I15,'8) Direct Allocation Method 1'!I14,'9) Direct Allocation Method 2'!I14)</f>
        <v>0</v>
      </c>
      <c r="I13" s="209">
        <f>SUM('6) Direct - Assignment'!I13,'7) Direct Allocation (FTEs)'!J15,'8) Direct Allocation Method 1'!J14,'9) Direct Allocation Method 2'!J14)</f>
        <v>0</v>
      </c>
      <c r="J13" s="209">
        <f>SUM('6) Direct - Assignment'!J13,'7) Direct Allocation (FTEs)'!K15,'8) Direct Allocation Method 1'!K14,'9) Direct Allocation Method 2'!K14)</f>
        <v>0</v>
      </c>
      <c r="K13" s="209">
        <f>SUM('6) Direct - Assignment'!K13,'7) Direct Allocation (FTEs)'!L15,'8) Direct Allocation Method 1'!L14,'9) Direct Allocation Method 2'!L14)</f>
        <v>0</v>
      </c>
      <c r="L13" s="210">
        <f t="shared" si="0"/>
        <v>0</v>
      </c>
      <c r="M13" s="209">
        <f>SUM('6) Direct - Assignment'!M13,'7) Direct Allocation (FTEs)'!N15,'8) Direct Allocation Method 1'!N14,'9) Direct Allocation Method 2'!N14)</f>
        <v>0</v>
      </c>
      <c r="N13" s="209">
        <f>SUM('6) Direct - Assignment'!N13,'7) Direct Allocation (FTEs)'!O15,'8) Direct Allocation Method 1'!O14,'9) Direct Allocation Method 2'!O14)</f>
        <v>0</v>
      </c>
      <c r="O13" s="211">
        <f t="shared" si="1"/>
        <v>0</v>
      </c>
      <c r="P13" s="212">
        <f t="shared" si="2"/>
        <v>0</v>
      </c>
      <c r="Q13" s="303"/>
    </row>
    <row r="14" spans="1:17" ht="15" customHeight="1" thickBot="1">
      <c r="A14" s="79" t="str">
        <f>'6) Direct - Assignment'!B14</f>
        <v>Revenue Released from Restrictions</v>
      </c>
      <c r="B14" s="313"/>
      <c r="C14" s="209">
        <f>SUM('6) Direct - Assignment'!C14,'7) Direct Allocation (FTEs)'!D16,'8) Direct Allocation Method 1'!D15,'9) Direct Allocation Method 2'!D15)</f>
        <v>0</v>
      </c>
      <c r="D14" s="209">
        <f>SUM('6) Direct - Assignment'!D14,'7) Direct Allocation (FTEs)'!E16,'8) Direct Allocation Method 1'!E15,'9) Direct Allocation Method 2'!E15)</f>
        <v>0</v>
      </c>
      <c r="E14" s="209">
        <f>SUM('6) Direct - Assignment'!E14,'7) Direct Allocation (FTEs)'!F16,'8) Direct Allocation Method 1'!F15,'9) Direct Allocation Method 2'!F15)</f>
        <v>0</v>
      </c>
      <c r="F14" s="209">
        <f>SUM('6) Direct - Assignment'!F14,'7) Direct Allocation (FTEs)'!G16,'8) Direct Allocation Method 1'!G15,'9) Direct Allocation Method 2'!G15)</f>
        <v>0</v>
      </c>
      <c r="G14" s="209">
        <f>SUM('6) Direct - Assignment'!G14,'7) Direct Allocation (FTEs)'!H16,'8) Direct Allocation Method 1'!H15,'9) Direct Allocation Method 2'!H15)</f>
        <v>0</v>
      </c>
      <c r="H14" s="209">
        <f>SUM('6) Direct - Assignment'!H14,'7) Direct Allocation (FTEs)'!I16,'8) Direct Allocation Method 1'!I15,'9) Direct Allocation Method 2'!I15)</f>
        <v>0</v>
      </c>
      <c r="I14" s="209">
        <f>SUM('6) Direct - Assignment'!I14,'7) Direct Allocation (FTEs)'!J16,'8) Direct Allocation Method 1'!J15,'9) Direct Allocation Method 2'!J15)</f>
        <v>0</v>
      </c>
      <c r="J14" s="209">
        <f>SUM('6) Direct - Assignment'!J14,'7) Direct Allocation (FTEs)'!K16,'8) Direct Allocation Method 1'!K15,'9) Direct Allocation Method 2'!K15)</f>
        <v>0</v>
      </c>
      <c r="K14" s="209">
        <f>SUM('6) Direct - Assignment'!K14,'7) Direct Allocation (FTEs)'!L16,'8) Direct Allocation Method 1'!L15,'9) Direct Allocation Method 2'!L15)</f>
        <v>0</v>
      </c>
      <c r="L14" s="210">
        <f t="shared" si="0"/>
        <v>0</v>
      </c>
      <c r="M14" s="209">
        <f>SUM('6) Direct - Assignment'!M14,'7) Direct Allocation (FTEs)'!N16,'8) Direct Allocation Method 1'!N15,'9) Direct Allocation Method 2'!N15)</f>
        <v>0</v>
      </c>
      <c r="N14" s="209">
        <f>SUM('6) Direct - Assignment'!N14,'7) Direct Allocation (FTEs)'!O16,'8) Direct Allocation Method 1'!O15,'9) Direct Allocation Method 2'!O15)</f>
        <v>0</v>
      </c>
      <c r="O14" s="211">
        <f t="shared" si="1"/>
        <v>0</v>
      </c>
      <c r="P14" s="212">
        <f t="shared" si="2"/>
        <v>0</v>
      </c>
      <c r="Q14" s="303"/>
    </row>
    <row r="15" spans="1:17" ht="15" customHeight="1" thickBot="1">
      <c r="A15" s="80" t="str">
        <f>'6) Direct - Assignment'!B15</f>
        <v>Subtotal Support</v>
      </c>
      <c r="B15" s="313"/>
      <c r="C15" s="350">
        <f>SUM(C9:C14)</f>
        <v>0</v>
      </c>
      <c r="D15" s="351">
        <f t="shared" ref="D15:K15" si="3">SUM(D9:D14)</f>
        <v>0</v>
      </c>
      <c r="E15" s="351">
        <f t="shared" si="3"/>
        <v>0</v>
      </c>
      <c r="F15" s="351">
        <f t="shared" si="3"/>
        <v>0</v>
      </c>
      <c r="G15" s="351">
        <f t="shared" si="3"/>
        <v>0</v>
      </c>
      <c r="H15" s="351">
        <f t="shared" si="3"/>
        <v>0</v>
      </c>
      <c r="I15" s="351">
        <f t="shared" si="3"/>
        <v>0</v>
      </c>
      <c r="J15" s="351">
        <f t="shared" si="3"/>
        <v>0</v>
      </c>
      <c r="K15" s="352">
        <f t="shared" si="3"/>
        <v>0</v>
      </c>
      <c r="L15" s="353">
        <f t="shared" si="0"/>
        <v>0</v>
      </c>
      <c r="M15" s="209">
        <f>SUM(M9:M14)</f>
        <v>0</v>
      </c>
      <c r="N15" s="209">
        <f>SUM(N9:N14)</f>
        <v>0</v>
      </c>
      <c r="O15" s="211">
        <f t="shared" si="1"/>
        <v>0</v>
      </c>
      <c r="P15" s="212">
        <f t="shared" si="2"/>
        <v>0</v>
      </c>
      <c r="Q15" s="303"/>
    </row>
    <row r="16" spans="1:17" ht="15" customHeight="1">
      <c r="A16" s="84" t="str">
        <f>'6) Direct - Assignment'!B16</f>
        <v>Earned Revenue</v>
      </c>
      <c r="B16" s="273"/>
      <c r="C16" s="209"/>
      <c r="D16" s="209"/>
      <c r="E16" s="209"/>
      <c r="F16" s="209"/>
      <c r="G16" s="209"/>
      <c r="H16" s="209"/>
      <c r="I16" s="209"/>
      <c r="J16" s="209"/>
      <c r="K16" s="209"/>
      <c r="L16" s="210"/>
      <c r="M16" s="209"/>
      <c r="N16" s="209"/>
      <c r="O16" s="211"/>
      <c r="P16" s="212"/>
      <c r="Q16" s="303"/>
    </row>
    <row r="17" spans="1:17" ht="15" customHeight="1">
      <c r="A17" s="79" t="str">
        <f>'6) Direct - Assignment'!B17</f>
        <v/>
      </c>
      <c r="B17" s="313"/>
      <c r="C17" s="209">
        <f>SUM('6) Direct - Assignment'!C17,'7) Direct Allocation (FTEs)'!D19,'8) Direct Allocation Method 1'!D18,'9) Direct Allocation Method 2'!D18)</f>
        <v>0</v>
      </c>
      <c r="D17" s="209">
        <f>SUM('6) Direct - Assignment'!D17,'7) Direct Allocation (FTEs)'!E19,'8) Direct Allocation Method 1'!E18,'9) Direct Allocation Method 2'!E18)</f>
        <v>0</v>
      </c>
      <c r="E17" s="209">
        <f>SUM('6) Direct - Assignment'!E17,'7) Direct Allocation (FTEs)'!F19,'8) Direct Allocation Method 1'!F18,'9) Direct Allocation Method 2'!F18)</f>
        <v>0</v>
      </c>
      <c r="F17" s="209">
        <f>SUM('6) Direct - Assignment'!F17,'7) Direct Allocation (FTEs)'!G19,'8) Direct Allocation Method 1'!G18,'9) Direct Allocation Method 2'!G18)</f>
        <v>0</v>
      </c>
      <c r="G17" s="209">
        <f>SUM('6) Direct - Assignment'!G17,'7) Direct Allocation (FTEs)'!H19,'8) Direct Allocation Method 1'!H18,'9) Direct Allocation Method 2'!H18)</f>
        <v>0</v>
      </c>
      <c r="H17" s="209">
        <f>SUM('6) Direct - Assignment'!H17,'7) Direct Allocation (FTEs)'!I19,'8) Direct Allocation Method 1'!I18,'9) Direct Allocation Method 2'!I18)</f>
        <v>0</v>
      </c>
      <c r="I17" s="209">
        <f>SUM('6) Direct - Assignment'!I17,'7) Direct Allocation (FTEs)'!J19,'8) Direct Allocation Method 1'!J18,'9) Direct Allocation Method 2'!J18)</f>
        <v>0</v>
      </c>
      <c r="J17" s="209">
        <f>SUM('6) Direct - Assignment'!J17,'7) Direct Allocation (FTEs)'!K19,'8) Direct Allocation Method 1'!K18,'9) Direct Allocation Method 2'!K18)</f>
        <v>0</v>
      </c>
      <c r="K17" s="209">
        <f>SUM('6) Direct - Assignment'!K17,'7) Direct Allocation (FTEs)'!L19,'8) Direct Allocation Method 1'!L18,'9) Direct Allocation Method 2'!L18)</f>
        <v>0</v>
      </c>
      <c r="L17" s="210">
        <f>SUM(C17:K17)</f>
        <v>0</v>
      </c>
      <c r="M17" s="209">
        <f>SUM('6) Direct - Assignment'!M17,'7) Direct Allocation (FTEs)'!N19,'8) Direct Allocation Method 1'!N18,'9) Direct Allocation Method 2'!N18)</f>
        <v>0</v>
      </c>
      <c r="N17" s="209">
        <f>SUM('6) Direct - Assignment'!N17,'7) Direct Allocation (FTEs)'!O19,'8) Direct Allocation Method 1'!O18,'9) Direct Allocation Method 2'!O18)</f>
        <v>0</v>
      </c>
      <c r="O17" s="211">
        <f t="shared" si="1"/>
        <v>0</v>
      </c>
      <c r="P17" s="212">
        <f t="shared" si="2"/>
        <v>0</v>
      </c>
      <c r="Q17" s="303"/>
    </row>
    <row r="18" spans="1:17" ht="15" customHeight="1">
      <c r="A18" s="79" t="str">
        <f>'6) Direct - Assignment'!B18</f>
        <v/>
      </c>
      <c r="B18" s="313"/>
      <c r="C18" s="209">
        <f>SUM('6) Direct - Assignment'!C18,'7) Direct Allocation (FTEs)'!D20,'8) Direct Allocation Method 1'!D19,'9) Direct Allocation Method 2'!D19)</f>
        <v>0</v>
      </c>
      <c r="D18" s="209">
        <f>SUM('6) Direct - Assignment'!D18,'7) Direct Allocation (FTEs)'!E20,'8) Direct Allocation Method 1'!E19,'9) Direct Allocation Method 2'!E19)</f>
        <v>0</v>
      </c>
      <c r="E18" s="209">
        <f>SUM('6) Direct - Assignment'!E18,'7) Direct Allocation (FTEs)'!F20,'8) Direct Allocation Method 1'!F19,'9) Direct Allocation Method 2'!F19)</f>
        <v>0</v>
      </c>
      <c r="F18" s="209">
        <f>SUM('6) Direct - Assignment'!F18,'7) Direct Allocation (FTEs)'!G20,'8) Direct Allocation Method 1'!G19,'9) Direct Allocation Method 2'!G19)</f>
        <v>0</v>
      </c>
      <c r="G18" s="209">
        <f>SUM('6) Direct - Assignment'!G18,'7) Direct Allocation (FTEs)'!H20,'8) Direct Allocation Method 1'!H19,'9) Direct Allocation Method 2'!H19)</f>
        <v>0</v>
      </c>
      <c r="H18" s="209">
        <f>SUM('6) Direct - Assignment'!H18,'7) Direct Allocation (FTEs)'!I20,'8) Direct Allocation Method 1'!I19,'9) Direct Allocation Method 2'!I19)</f>
        <v>0</v>
      </c>
      <c r="I18" s="209">
        <f>SUM('6) Direct - Assignment'!I18,'7) Direct Allocation (FTEs)'!J20,'8) Direct Allocation Method 1'!J19,'9) Direct Allocation Method 2'!J19)</f>
        <v>0</v>
      </c>
      <c r="J18" s="209">
        <f>SUM('6) Direct - Assignment'!J18,'7) Direct Allocation (FTEs)'!K20,'8) Direct Allocation Method 1'!K19,'9) Direct Allocation Method 2'!K19)</f>
        <v>0</v>
      </c>
      <c r="K18" s="209">
        <f>SUM('6) Direct - Assignment'!K18,'7) Direct Allocation (FTEs)'!L20,'8) Direct Allocation Method 1'!L19,'9) Direct Allocation Method 2'!L19)</f>
        <v>0</v>
      </c>
      <c r="L18" s="210">
        <f t="shared" si="0"/>
        <v>0</v>
      </c>
      <c r="M18" s="209">
        <f>SUM('6) Direct - Assignment'!M18,'7) Direct Allocation (FTEs)'!N20,'8) Direct Allocation Method 1'!N19,'9) Direct Allocation Method 2'!N19)</f>
        <v>0</v>
      </c>
      <c r="N18" s="209">
        <f>SUM('6) Direct - Assignment'!N18,'7) Direct Allocation (FTEs)'!O20,'8) Direct Allocation Method 1'!O19,'9) Direct Allocation Method 2'!O19)</f>
        <v>0</v>
      </c>
      <c r="O18" s="211">
        <f t="shared" si="1"/>
        <v>0</v>
      </c>
      <c r="P18" s="212">
        <f t="shared" si="2"/>
        <v>0</v>
      </c>
      <c r="Q18" s="303"/>
    </row>
    <row r="19" spans="1:17" ht="15" customHeight="1">
      <c r="A19" s="79" t="str">
        <f>'6) Direct - Assignment'!B19</f>
        <v/>
      </c>
      <c r="B19" s="313"/>
      <c r="C19" s="209">
        <f>SUM('6) Direct - Assignment'!C19,'7) Direct Allocation (FTEs)'!D21,'8) Direct Allocation Method 1'!D20,'9) Direct Allocation Method 2'!D20)</f>
        <v>0</v>
      </c>
      <c r="D19" s="209">
        <f>SUM('6) Direct - Assignment'!D19,'7) Direct Allocation (FTEs)'!E21,'8) Direct Allocation Method 1'!E20,'9) Direct Allocation Method 2'!E20)</f>
        <v>0</v>
      </c>
      <c r="E19" s="209">
        <f>SUM('6) Direct - Assignment'!E19,'7) Direct Allocation (FTEs)'!F21,'8) Direct Allocation Method 1'!F20,'9) Direct Allocation Method 2'!F20)</f>
        <v>0</v>
      </c>
      <c r="F19" s="209">
        <f>SUM('6) Direct - Assignment'!F19,'7) Direct Allocation (FTEs)'!G21,'8) Direct Allocation Method 1'!G20,'9) Direct Allocation Method 2'!G20)</f>
        <v>0</v>
      </c>
      <c r="G19" s="209">
        <f>SUM('6) Direct - Assignment'!G19,'7) Direct Allocation (FTEs)'!H21,'8) Direct Allocation Method 1'!H20,'9) Direct Allocation Method 2'!H20)</f>
        <v>0</v>
      </c>
      <c r="H19" s="209">
        <f>SUM('6) Direct - Assignment'!H19,'7) Direct Allocation (FTEs)'!I21,'8) Direct Allocation Method 1'!I20,'9) Direct Allocation Method 2'!I20)</f>
        <v>0</v>
      </c>
      <c r="I19" s="209">
        <f>SUM('6) Direct - Assignment'!I19,'7) Direct Allocation (FTEs)'!J21,'8) Direct Allocation Method 1'!J20,'9) Direct Allocation Method 2'!J20)</f>
        <v>0</v>
      </c>
      <c r="J19" s="209">
        <f>SUM('6) Direct - Assignment'!J19,'7) Direct Allocation (FTEs)'!K21,'8) Direct Allocation Method 1'!K20,'9) Direct Allocation Method 2'!K20)</f>
        <v>0</v>
      </c>
      <c r="K19" s="209">
        <f>SUM('6) Direct - Assignment'!K19,'7) Direct Allocation (FTEs)'!L21,'8) Direct Allocation Method 1'!L20,'9) Direct Allocation Method 2'!L20)</f>
        <v>0</v>
      </c>
      <c r="L19" s="210">
        <f t="shared" si="0"/>
        <v>0</v>
      </c>
      <c r="M19" s="209">
        <f>SUM('6) Direct - Assignment'!M19,'7) Direct Allocation (FTEs)'!N21,'8) Direct Allocation Method 1'!N20,'9) Direct Allocation Method 2'!N20)</f>
        <v>0</v>
      </c>
      <c r="N19" s="209">
        <f>SUM('6) Direct - Assignment'!N19,'7) Direct Allocation (FTEs)'!O21,'8) Direct Allocation Method 1'!O20,'9) Direct Allocation Method 2'!O20)</f>
        <v>0</v>
      </c>
      <c r="O19" s="211">
        <f t="shared" si="1"/>
        <v>0</v>
      </c>
      <c r="P19" s="212">
        <f t="shared" si="2"/>
        <v>0</v>
      </c>
      <c r="Q19" s="303"/>
    </row>
    <row r="20" spans="1:17" ht="15" customHeight="1">
      <c r="A20" s="79" t="str">
        <f>'6) Direct - Assignment'!B20</f>
        <v/>
      </c>
      <c r="B20" s="313"/>
      <c r="C20" s="209">
        <f>SUM('6) Direct - Assignment'!C20,'7) Direct Allocation (FTEs)'!D22,'8) Direct Allocation Method 1'!D21,'9) Direct Allocation Method 2'!D21)</f>
        <v>0</v>
      </c>
      <c r="D20" s="209">
        <f>SUM('6) Direct - Assignment'!D20,'7) Direct Allocation (FTEs)'!E22,'8) Direct Allocation Method 1'!E21,'9) Direct Allocation Method 2'!E21)</f>
        <v>0</v>
      </c>
      <c r="E20" s="209">
        <f>SUM('6) Direct - Assignment'!E20,'7) Direct Allocation (FTEs)'!F22,'8) Direct Allocation Method 1'!F21,'9) Direct Allocation Method 2'!F21)</f>
        <v>0</v>
      </c>
      <c r="F20" s="209">
        <f>SUM('6) Direct - Assignment'!F20,'7) Direct Allocation (FTEs)'!G22,'8) Direct Allocation Method 1'!G21,'9) Direct Allocation Method 2'!G21)</f>
        <v>0</v>
      </c>
      <c r="G20" s="209">
        <f>SUM('6) Direct - Assignment'!G20,'7) Direct Allocation (FTEs)'!H22,'8) Direct Allocation Method 1'!H21,'9) Direct Allocation Method 2'!H21)</f>
        <v>0</v>
      </c>
      <c r="H20" s="209">
        <f>SUM('6) Direct - Assignment'!H20,'7) Direct Allocation (FTEs)'!I22,'8) Direct Allocation Method 1'!I21,'9) Direct Allocation Method 2'!I21)</f>
        <v>0</v>
      </c>
      <c r="I20" s="209">
        <f>SUM('6) Direct - Assignment'!I20,'7) Direct Allocation (FTEs)'!J22,'8) Direct Allocation Method 1'!J21,'9) Direct Allocation Method 2'!J21)</f>
        <v>0</v>
      </c>
      <c r="J20" s="209">
        <f>SUM('6) Direct - Assignment'!J20,'7) Direct Allocation (FTEs)'!K22,'8) Direct Allocation Method 1'!K21,'9) Direct Allocation Method 2'!K21)</f>
        <v>0</v>
      </c>
      <c r="K20" s="209">
        <f>SUM('6) Direct - Assignment'!K20,'7) Direct Allocation (FTEs)'!L22,'8) Direct Allocation Method 1'!L21,'9) Direct Allocation Method 2'!L21)</f>
        <v>0</v>
      </c>
      <c r="L20" s="210">
        <f t="shared" si="0"/>
        <v>0</v>
      </c>
      <c r="M20" s="209">
        <f>SUM('6) Direct - Assignment'!M20,'7) Direct Allocation (FTEs)'!N22,'8) Direct Allocation Method 1'!N21,'9) Direct Allocation Method 2'!N21)</f>
        <v>0</v>
      </c>
      <c r="N20" s="209">
        <f>SUM('6) Direct - Assignment'!N20,'7) Direct Allocation (FTEs)'!O22,'8) Direct Allocation Method 1'!O21,'9) Direct Allocation Method 2'!O21)</f>
        <v>0</v>
      </c>
      <c r="O20" s="211">
        <f t="shared" si="1"/>
        <v>0</v>
      </c>
      <c r="P20" s="212">
        <f t="shared" si="2"/>
        <v>0</v>
      </c>
      <c r="Q20" s="303"/>
    </row>
    <row r="21" spans="1:17" ht="15" customHeight="1">
      <c r="A21" s="79" t="str">
        <f>'6) Direct - Assignment'!B21</f>
        <v/>
      </c>
      <c r="B21" s="313"/>
      <c r="C21" s="209">
        <f>SUM('6) Direct - Assignment'!C21,'7) Direct Allocation (FTEs)'!D23,'8) Direct Allocation Method 1'!D22,'9) Direct Allocation Method 2'!D22)</f>
        <v>0</v>
      </c>
      <c r="D21" s="209">
        <f>SUM('6) Direct - Assignment'!D21,'7) Direct Allocation (FTEs)'!E23,'8) Direct Allocation Method 1'!E22,'9) Direct Allocation Method 2'!E22)</f>
        <v>0</v>
      </c>
      <c r="E21" s="209">
        <f>SUM('6) Direct - Assignment'!E21,'7) Direct Allocation (FTEs)'!F23,'8) Direct Allocation Method 1'!F22,'9) Direct Allocation Method 2'!F22)</f>
        <v>0</v>
      </c>
      <c r="F21" s="209">
        <f>SUM('6) Direct - Assignment'!F21,'7) Direct Allocation (FTEs)'!G23,'8) Direct Allocation Method 1'!G22,'9) Direct Allocation Method 2'!G22)</f>
        <v>0</v>
      </c>
      <c r="G21" s="209">
        <f>SUM('6) Direct - Assignment'!G21,'7) Direct Allocation (FTEs)'!H23,'8) Direct Allocation Method 1'!H22,'9) Direct Allocation Method 2'!H22)</f>
        <v>0</v>
      </c>
      <c r="H21" s="209">
        <f>SUM('6) Direct - Assignment'!H21,'7) Direct Allocation (FTEs)'!I23,'8) Direct Allocation Method 1'!I22,'9) Direct Allocation Method 2'!I22)</f>
        <v>0</v>
      </c>
      <c r="I21" s="209">
        <f>SUM('6) Direct - Assignment'!I21,'7) Direct Allocation (FTEs)'!J23,'8) Direct Allocation Method 1'!J22,'9) Direct Allocation Method 2'!J22)</f>
        <v>0</v>
      </c>
      <c r="J21" s="209">
        <f>SUM('6) Direct - Assignment'!J21,'7) Direct Allocation (FTEs)'!K23,'8) Direct Allocation Method 1'!K22,'9) Direct Allocation Method 2'!K22)</f>
        <v>0</v>
      </c>
      <c r="K21" s="209">
        <f>SUM('6) Direct - Assignment'!K21,'7) Direct Allocation (FTEs)'!L23,'8) Direct Allocation Method 1'!L22,'9) Direct Allocation Method 2'!L22)</f>
        <v>0</v>
      </c>
      <c r="L21" s="210">
        <f t="shared" si="0"/>
        <v>0</v>
      </c>
      <c r="M21" s="209">
        <f>SUM('6) Direct - Assignment'!M21,'7) Direct Allocation (FTEs)'!N23,'8) Direct Allocation Method 1'!N22,'9) Direct Allocation Method 2'!N22)</f>
        <v>0</v>
      </c>
      <c r="N21" s="209">
        <f>SUM('6) Direct - Assignment'!N21,'7) Direct Allocation (FTEs)'!O23,'8) Direct Allocation Method 1'!O22,'9) Direct Allocation Method 2'!O22)</f>
        <v>0</v>
      </c>
      <c r="O21" s="211">
        <f t="shared" si="1"/>
        <v>0</v>
      </c>
      <c r="P21" s="212">
        <f t="shared" si="2"/>
        <v>0</v>
      </c>
      <c r="Q21" s="303"/>
    </row>
    <row r="22" spans="1:17" ht="15" customHeight="1">
      <c r="A22" s="80" t="str">
        <f>'6) Direct - Assignment'!B22</f>
        <v>Subtotal Revenue</v>
      </c>
      <c r="B22" s="313"/>
      <c r="C22" s="209">
        <f>SUM(C17:C21)</f>
        <v>0</v>
      </c>
      <c r="D22" s="209">
        <f t="shared" ref="D22:K22" si="4">SUM(D17:D21)</f>
        <v>0</v>
      </c>
      <c r="E22" s="209">
        <f t="shared" si="4"/>
        <v>0</v>
      </c>
      <c r="F22" s="209">
        <f t="shared" si="4"/>
        <v>0</v>
      </c>
      <c r="G22" s="209">
        <f t="shared" si="4"/>
        <v>0</v>
      </c>
      <c r="H22" s="209">
        <f t="shared" si="4"/>
        <v>0</v>
      </c>
      <c r="I22" s="209">
        <f t="shared" si="4"/>
        <v>0</v>
      </c>
      <c r="J22" s="209">
        <f t="shared" si="4"/>
        <v>0</v>
      </c>
      <c r="K22" s="209">
        <f t="shared" si="4"/>
        <v>0</v>
      </c>
      <c r="L22" s="210">
        <f t="shared" si="0"/>
        <v>0</v>
      </c>
      <c r="M22" s="209">
        <f>SUM(M17:M21)</f>
        <v>0</v>
      </c>
      <c r="N22" s="209">
        <f>SUM(N17:N21)</f>
        <v>0</v>
      </c>
      <c r="O22" s="211">
        <f t="shared" si="1"/>
        <v>0</v>
      </c>
      <c r="P22" s="212">
        <f t="shared" si="2"/>
        <v>0</v>
      </c>
      <c r="Q22" s="303"/>
    </row>
    <row r="23" spans="1:17" ht="15" customHeight="1">
      <c r="A23" s="214" t="s">
        <v>52</v>
      </c>
      <c r="B23" s="314"/>
      <c r="C23" s="215">
        <f>+C15+C22</f>
        <v>0</v>
      </c>
      <c r="D23" s="215">
        <f t="shared" ref="D23:L23" si="5">+D15+D22</f>
        <v>0</v>
      </c>
      <c r="E23" s="215">
        <f t="shared" si="5"/>
        <v>0</v>
      </c>
      <c r="F23" s="215">
        <f t="shared" si="5"/>
        <v>0</v>
      </c>
      <c r="G23" s="215">
        <f t="shared" si="5"/>
        <v>0</v>
      </c>
      <c r="H23" s="215">
        <f t="shared" si="5"/>
        <v>0</v>
      </c>
      <c r="I23" s="215">
        <f t="shared" si="5"/>
        <v>0</v>
      </c>
      <c r="J23" s="215">
        <f t="shared" si="5"/>
        <v>0</v>
      </c>
      <c r="K23" s="215">
        <f t="shared" si="5"/>
        <v>0</v>
      </c>
      <c r="L23" s="216">
        <f t="shared" si="5"/>
        <v>0</v>
      </c>
      <c r="M23" s="215">
        <f t="shared" ref="M23:N23" si="6">+M15+M22</f>
        <v>0</v>
      </c>
      <c r="N23" s="215">
        <f t="shared" si="6"/>
        <v>0</v>
      </c>
      <c r="O23" s="217">
        <f>+O15+O22</f>
        <v>0</v>
      </c>
      <c r="P23" s="218">
        <f>+P15+P22</f>
        <v>0</v>
      </c>
      <c r="Q23" s="303"/>
    </row>
    <row r="24" spans="1:17" ht="15" customHeight="1">
      <c r="A24" s="84"/>
      <c r="B24" s="84"/>
      <c r="C24" s="209"/>
      <c r="D24" s="209"/>
      <c r="E24" s="209"/>
      <c r="F24" s="209"/>
      <c r="G24" s="209"/>
      <c r="H24" s="209"/>
      <c r="I24" s="209"/>
      <c r="J24" s="209"/>
      <c r="K24" s="209"/>
      <c r="L24" s="210"/>
      <c r="M24" s="209"/>
      <c r="N24" s="209"/>
      <c r="O24" s="211"/>
      <c r="P24" s="212"/>
      <c r="Q24" s="303"/>
    </row>
    <row r="25" spans="1:17" ht="15" customHeight="1">
      <c r="A25" s="86" t="s">
        <v>54</v>
      </c>
      <c r="B25" s="86"/>
      <c r="C25" s="209"/>
      <c r="D25" s="209"/>
      <c r="E25" s="209"/>
      <c r="F25" s="209"/>
      <c r="G25" s="209"/>
      <c r="H25" s="209"/>
      <c r="I25" s="209"/>
      <c r="J25" s="209"/>
      <c r="K25" s="209"/>
      <c r="L25" s="210"/>
      <c r="M25" s="209"/>
      <c r="N25" s="209"/>
      <c r="O25" s="211"/>
      <c r="P25" s="212"/>
      <c r="Q25" s="303"/>
    </row>
    <row r="26" spans="1:17" ht="15" customHeight="1">
      <c r="A26" s="84" t="str">
        <f>'6) Direct - Assignment'!B26</f>
        <v>Personnel Expenses</v>
      </c>
      <c r="B26" s="84"/>
      <c r="C26" s="219"/>
      <c r="D26" s="219"/>
      <c r="E26" s="219"/>
      <c r="F26" s="219"/>
      <c r="G26" s="219"/>
      <c r="H26" s="219"/>
      <c r="I26" s="219"/>
      <c r="J26" s="219"/>
      <c r="K26" s="219"/>
      <c r="L26" s="220"/>
      <c r="M26" s="219"/>
      <c r="N26" s="219"/>
      <c r="O26" s="221"/>
      <c r="P26" s="222"/>
      <c r="Q26" s="303"/>
    </row>
    <row r="27" spans="1:17" ht="15" customHeight="1">
      <c r="A27" s="79" t="str">
        <f>'6) Direct - Assignment'!B27</f>
        <v>Salaries</v>
      </c>
      <c r="B27" s="315"/>
      <c r="C27" s="209">
        <f>SUM('6) Direct - Assignment'!C27,'7) Direct Allocation (FTEs)'!D29,'8) Direct Allocation Method 1'!D28,'9) Direct Allocation Method 2'!D28)</f>
        <v>0</v>
      </c>
      <c r="D27" s="209">
        <f>SUM('6) Direct - Assignment'!D27,'7) Direct Allocation (FTEs)'!E29,'8) Direct Allocation Method 1'!E28,'9) Direct Allocation Method 2'!E28)</f>
        <v>0</v>
      </c>
      <c r="E27" s="209">
        <f>SUM('6) Direct - Assignment'!E27,'7) Direct Allocation (FTEs)'!F29,'8) Direct Allocation Method 1'!F28,'9) Direct Allocation Method 2'!F28)</f>
        <v>0</v>
      </c>
      <c r="F27" s="209">
        <f>SUM('6) Direct - Assignment'!F27,'7) Direct Allocation (FTEs)'!G29,'8) Direct Allocation Method 1'!G28,'9) Direct Allocation Method 2'!G28)</f>
        <v>0</v>
      </c>
      <c r="G27" s="209">
        <f>SUM('6) Direct - Assignment'!G27,'7) Direct Allocation (FTEs)'!H29,'8) Direct Allocation Method 1'!H28,'9) Direct Allocation Method 2'!H28)</f>
        <v>0</v>
      </c>
      <c r="H27" s="209">
        <f>SUM('6) Direct - Assignment'!H27,'7) Direct Allocation (FTEs)'!I29,'8) Direct Allocation Method 1'!I28,'9) Direct Allocation Method 2'!I28)</f>
        <v>0</v>
      </c>
      <c r="I27" s="209">
        <f>SUM('6) Direct - Assignment'!I27,'7) Direct Allocation (FTEs)'!J29,'8) Direct Allocation Method 1'!J28,'9) Direct Allocation Method 2'!J28)</f>
        <v>0</v>
      </c>
      <c r="J27" s="209">
        <f>SUM('6) Direct - Assignment'!J27,'7) Direct Allocation (FTEs)'!K29,'8) Direct Allocation Method 1'!K28,'9) Direct Allocation Method 2'!K28)</f>
        <v>0</v>
      </c>
      <c r="K27" s="209">
        <f>SUM('6) Direct - Assignment'!K27,'7) Direct Allocation (FTEs)'!L29,'8) Direct Allocation Method 1'!L28,'9) Direct Allocation Method 2'!L28)</f>
        <v>0</v>
      </c>
      <c r="L27" s="210">
        <f>SUM(C27:K27)</f>
        <v>0</v>
      </c>
      <c r="M27" s="209">
        <f>SUM('6) Direct - Assignment'!M27,'7) Direct Allocation (FTEs)'!N29,'8) Direct Allocation Method 1'!N28,'9) Direct Allocation Method 2'!N28)</f>
        <v>0</v>
      </c>
      <c r="N27" s="209">
        <f>SUM('6) Direct - Assignment'!N27,'7) Direct Allocation (FTEs)'!O29,'8) Direct Allocation Method 1'!O28,'9) Direct Allocation Method 2'!O28)</f>
        <v>0</v>
      </c>
      <c r="O27" s="211">
        <f>SUM(M27:N27)</f>
        <v>0</v>
      </c>
      <c r="P27" s="212">
        <f>+L27+O27</f>
        <v>0</v>
      </c>
      <c r="Q27" s="303"/>
    </row>
    <row r="28" spans="1:17" ht="15" customHeight="1">
      <c r="A28" s="79" t="str">
        <f>'6) Direct - Assignment'!B28</f>
        <v>Payroll Taxes</v>
      </c>
      <c r="B28" s="315"/>
      <c r="C28" s="209">
        <f>SUM('6) Direct - Assignment'!C28,'7) Direct Allocation (FTEs)'!D30,'8) Direct Allocation Method 1'!D29,'9) Direct Allocation Method 2'!D29)</f>
        <v>0</v>
      </c>
      <c r="D28" s="209">
        <f>SUM('6) Direct - Assignment'!D28,'7) Direct Allocation (FTEs)'!E30,'8) Direct Allocation Method 1'!E29,'9) Direct Allocation Method 2'!E29)</f>
        <v>0</v>
      </c>
      <c r="E28" s="209">
        <f>SUM('6) Direct - Assignment'!E28,'7) Direct Allocation (FTEs)'!F30,'8) Direct Allocation Method 1'!F29,'9) Direct Allocation Method 2'!F29)</f>
        <v>0</v>
      </c>
      <c r="F28" s="209">
        <f>SUM('6) Direct - Assignment'!F28,'7) Direct Allocation (FTEs)'!G30,'8) Direct Allocation Method 1'!G29,'9) Direct Allocation Method 2'!G29)</f>
        <v>0</v>
      </c>
      <c r="G28" s="209">
        <f>SUM('6) Direct - Assignment'!G28,'7) Direct Allocation (FTEs)'!H30,'8) Direct Allocation Method 1'!H29,'9) Direct Allocation Method 2'!H29)</f>
        <v>0</v>
      </c>
      <c r="H28" s="209">
        <f>SUM('6) Direct - Assignment'!H28,'7) Direct Allocation (FTEs)'!I30,'8) Direct Allocation Method 1'!I29,'9) Direct Allocation Method 2'!I29)</f>
        <v>0</v>
      </c>
      <c r="I28" s="209">
        <f>SUM('6) Direct - Assignment'!I28,'7) Direct Allocation (FTEs)'!J30,'8) Direct Allocation Method 1'!J29,'9) Direct Allocation Method 2'!J29)</f>
        <v>0</v>
      </c>
      <c r="J28" s="209">
        <f>SUM('6) Direct - Assignment'!J28,'7) Direct Allocation (FTEs)'!K30,'8) Direct Allocation Method 1'!K29,'9) Direct Allocation Method 2'!K29)</f>
        <v>0</v>
      </c>
      <c r="K28" s="209">
        <f>SUM('6) Direct - Assignment'!K28,'7) Direct Allocation (FTEs)'!L30,'8) Direct Allocation Method 1'!L29,'9) Direct Allocation Method 2'!L29)</f>
        <v>0</v>
      </c>
      <c r="L28" s="210">
        <f t="shared" ref="L28:L30" si="7">SUM(C28:K28)</f>
        <v>0</v>
      </c>
      <c r="M28" s="209">
        <f>SUM('6) Direct - Assignment'!M28,'7) Direct Allocation (FTEs)'!N30,'8) Direct Allocation Method 1'!N29,'9) Direct Allocation Method 2'!N29)</f>
        <v>0</v>
      </c>
      <c r="N28" s="209">
        <f>SUM('6) Direct - Assignment'!N28,'7) Direct Allocation (FTEs)'!O30,'8) Direct Allocation Method 1'!O29,'9) Direct Allocation Method 2'!O29)</f>
        <v>0</v>
      </c>
      <c r="O28" s="211">
        <f t="shared" ref="O28:O61" si="8">SUM(M28:N28)</f>
        <v>0</v>
      </c>
      <c r="P28" s="212">
        <f t="shared" ref="P28:P61" si="9">+L28+O28</f>
        <v>0</v>
      </c>
      <c r="Q28" s="303"/>
    </row>
    <row r="29" spans="1:17" ht="15" customHeight="1">
      <c r="A29" s="79" t="str">
        <f>'6) Direct - Assignment'!B29</f>
        <v>Retirement</v>
      </c>
      <c r="B29" s="315"/>
      <c r="C29" s="209">
        <f>SUM('6) Direct - Assignment'!C29,'7) Direct Allocation (FTEs)'!D31,'8) Direct Allocation Method 1'!D30,'9) Direct Allocation Method 2'!D30)</f>
        <v>0</v>
      </c>
      <c r="D29" s="209">
        <f>SUM('6) Direct - Assignment'!D29,'7) Direct Allocation (FTEs)'!E31,'8) Direct Allocation Method 1'!E30,'9) Direct Allocation Method 2'!E30)</f>
        <v>0</v>
      </c>
      <c r="E29" s="209">
        <f>SUM('6) Direct - Assignment'!E29,'7) Direct Allocation (FTEs)'!F31,'8) Direct Allocation Method 1'!F30,'9) Direct Allocation Method 2'!F30)</f>
        <v>0</v>
      </c>
      <c r="F29" s="209">
        <f>SUM('6) Direct - Assignment'!F29,'7) Direct Allocation (FTEs)'!G31,'8) Direct Allocation Method 1'!G30,'9) Direct Allocation Method 2'!G30)</f>
        <v>0</v>
      </c>
      <c r="G29" s="209">
        <f>SUM('6) Direct - Assignment'!G29,'7) Direct Allocation (FTEs)'!H31,'8) Direct Allocation Method 1'!H30,'9) Direct Allocation Method 2'!H30)</f>
        <v>0</v>
      </c>
      <c r="H29" s="209">
        <f>SUM('6) Direct - Assignment'!H29,'7) Direct Allocation (FTEs)'!I31,'8) Direct Allocation Method 1'!I30,'9) Direct Allocation Method 2'!I30)</f>
        <v>0</v>
      </c>
      <c r="I29" s="209">
        <f>SUM('6) Direct - Assignment'!I29,'7) Direct Allocation (FTEs)'!J31,'8) Direct Allocation Method 1'!J30,'9) Direct Allocation Method 2'!J30)</f>
        <v>0</v>
      </c>
      <c r="J29" s="209">
        <f>SUM('6) Direct - Assignment'!J29,'7) Direct Allocation (FTEs)'!K31,'8) Direct Allocation Method 1'!K30,'9) Direct Allocation Method 2'!K30)</f>
        <v>0</v>
      </c>
      <c r="K29" s="209">
        <f>SUM('6) Direct - Assignment'!K29,'7) Direct Allocation (FTEs)'!L31,'8) Direct Allocation Method 1'!L30,'9) Direct Allocation Method 2'!L30)</f>
        <v>0</v>
      </c>
      <c r="L29" s="210">
        <f t="shared" si="7"/>
        <v>0</v>
      </c>
      <c r="M29" s="209">
        <f>SUM('6) Direct - Assignment'!M29,'7) Direct Allocation (FTEs)'!N31,'8) Direct Allocation Method 1'!N30,'9) Direct Allocation Method 2'!N30)</f>
        <v>0</v>
      </c>
      <c r="N29" s="209">
        <f>SUM('6) Direct - Assignment'!N29,'7) Direct Allocation (FTEs)'!O31,'8) Direct Allocation Method 1'!O30,'9) Direct Allocation Method 2'!O30)</f>
        <v>0</v>
      </c>
      <c r="O29" s="211">
        <f t="shared" si="8"/>
        <v>0</v>
      </c>
      <c r="P29" s="212">
        <f t="shared" si="9"/>
        <v>0</v>
      </c>
      <c r="Q29" s="303"/>
    </row>
    <row r="30" spans="1:17" ht="15" customHeight="1">
      <c r="A30" s="79" t="str">
        <f>'6) Direct - Assignment'!B30</f>
        <v>Benefits</v>
      </c>
      <c r="B30" s="315"/>
      <c r="C30" s="209">
        <f>SUM('6) Direct - Assignment'!C30,'7) Direct Allocation (FTEs)'!D32,'8) Direct Allocation Method 1'!D31,'9) Direct Allocation Method 2'!D31)</f>
        <v>0</v>
      </c>
      <c r="D30" s="209">
        <f>SUM('6) Direct - Assignment'!D30,'7) Direct Allocation (FTEs)'!E32,'8) Direct Allocation Method 1'!E31,'9) Direct Allocation Method 2'!E31)</f>
        <v>0</v>
      </c>
      <c r="E30" s="209">
        <f>SUM('6) Direct - Assignment'!E30,'7) Direct Allocation (FTEs)'!F32,'8) Direct Allocation Method 1'!F31,'9) Direct Allocation Method 2'!F31)</f>
        <v>0</v>
      </c>
      <c r="F30" s="209">
        <f>SUM('6) Direct - Assignment'!F30,'7) Direct Allocation (FTEs)'!G32,'8) Direct Allocation Method 1'!G31,'9) Direct Allocation Method 2'!G31)</f>
        <v>0</v>
      </c>
      <c r="G30" s="209">
        <f>SUM('6) Direct - Assignment'!G30,'7) Direct Allocation (FTEs)'!H32,'8) Direct Allocation Method 1'!H31,'9) Direct Allocation Method 2'!H31)</f>
        <v>0</v>
      </c>
      <c r="H30" s="209">
        <f>SUM('6) Direct - Assignment'!H30,'7) Direct Allocation (FTEs)'!I32,'8) Direct Allocation Method 1'!I31,'9) Direct Allocation Method 2'!I31)</f>
        <v>0</v>
      </c>
      <c r="I30" s="209">
        <f>SUM('6) Direct - Assignment'!I30,'7) Direct Allocation (FTEs)'!J32,'8) Direct Allocation Method 1'!J31,'9) Direct Allocation Method 2'!J31)</f>
        <v>0</v>
      </c>
      <c r="J30" s="209">
        <f>SUM('6) Direct - Assignment'!J30,'7) Direct Allocation (FTEs)'!K32,'8) Direct Allocation Method 1'!K31,'9) Direct Allocation Method 2'!K31)</f>
        <v>0</v>
      </c>
      <c r="K30" s="209">
        <f>SUM('6) Direct - Assignment'!K30,'7) Direct Allocation (FTEs)'!L32,'8) Direct Allocation Method 1'!L31,'9) Direct Allocation Method 2'!L31)</f>
        <v>0</v>
      </c>
      <c r="L30" s="210">
        <f t="shared" si="7"/>
        <v>0</v>
      </c>
      <c r="M30" s="209">
        <f>SUM('6) Direct - Assignment'!M30,'7) Direct Allocation (FTEs)'!N32,'8) Direct Allocation Method 1'!N31,'9) Direct Allocation Method 2'!N31)</f>
        <v>0</v>
      </c>
      <c r="N30" s="209">
        <f>SUM('6) Direct - Assignment'!N30,'7) Direct Allocation (FTEs)'!O32,'8) Direct Allocation Method 1'!O31,'9) Direct Allocation Method 2'!O31)</f>
        <v>0</v>
      </c>
      <c r="O30" s="211">
        <f t="shared" si="8"/>
        <v>0</v>
      </c>
      <c r="P30" s="212">
        <f t="shared" si="9"/>
        <v>0</v>
      </c>
      <c r="Q30" s="303"/>
    </row>
    <row r="31" spans="1:17" ht="15" customHeight="1">
      <c r="A31" s="84" t="str">
        <f>'6) Direct - Assignment'!B31</f>
        <v/>
      </c>
      <c r="B31" s="316"/>
      <c r="C31" s="209">
        <f>SUM('6) Direct - Assignment'!C31,'7) Direct Allocation (FTEs)'!D33,'8) Direct Allocation Method 1'!D32,'9) Direct Allocation Method 2'!D32)</f>
        <v>0</v>
      </c>
      <c r="D31" s="209">
        <f>SUM('6) Direct - Assignment'!D31,'7) Direct Allocation (FTEs)'!E33,'8) Direct Allocation Method 1'!E32,'9) Direct Allocation Method 2'!E32)</f>
        <v>0</v>
      </c>
      <c r="E31" s="209">
        <f>SUM('6) Direct - Assignment'!E31,'7) Direct Allocation (FTEs)'!F33,'8) Direct Allocation Method 1'!F32,'9) Direct Allocation Method 2'!F32)</f>
        <v>0</v>
      </c>
      <c r="F31" s="209">
        <f>SUM('6) Direct - Assignment'!F31,'7) Direct Allocation (FTEs)'!G33,'8) Direct Allocation Method 1'!G32,'9) Direct Allocation Method 2'!G32)</f>
        <v>0</v>
      </c>
      <c r="G31" s="209">
        <f>SUM('6) Direct - Assignment'!G31,'7) Direct Allocation (FTEs)'!H33,'8) Direct Allocation Method 1'!H32,'9) Direct Allocation Method 2'!H32)</f>
        <v>0</v>
      </c>
      <c r="H31" s="209">
        <f>SUM('6) Direct - Assignment'!H31,'7) Direct Allocation (FTEs)'!I33,'8) Direct Allocation Method 1'!I32,'9) Direct Allocation Method 2'!I32)</f>
        <v>0</v>
      </c>
      <c r="I31" s="209">
        <f>SUM('6) Direct - Assignment'!I31,'7) Direct Allocation (FTEs)'!J33,'8) Direct Allocation Method 1'!J32,'9) Direct Allocation Method 2'!J32)</f>
        <v>0</v>
      </c>
      <c r="J31" s="209">
        <f>SUM('6) Direct - Assignment'!J31,'7) Direct Allocation (FTEs)'!K33,'8) Direct Allocation Method 1'!K32,'9) Direct Allocation Method 2'!K32)</f>
        <v>0</v>
      </c>
      <c r="K31" s="209">
        <f>SUM('6) Direct - Assignment'!K31,'7) Direct Allocation (FTEs)'!L33,'8) Direct Allocation Method 1'!L32,'9) Direct Allocation Method 2'!L32)</f>
        <v>0</v>
      </c>
      <c r="L31" s="210">
        <f t="shared" ref="L31" si="10">SUM(C31:K31)</f>
        <v>0</v>
      </c>
      <c r="M31" s="209">
        <f>SUM('6) Direct - Assignment'!M31,'7) Direct Allocation (FTEs)'!N33,'8) Direct Allocation Method 1'!N32,'9) Direct Allocation Method 2'!N32)</f>
        <v>0</v>
      </c>
      <c r="N31" s="209">
        <f>SUM('6) Direct - Assignment'!N31,'7) Direct Allocation (FTEs)'!O33,'8) Direct Allocation Method 1'!O32,'9) Direct Allocation Method 2'!O32)</f>
        <v>0</v>
      </c>
      <c r="O31" s="211">
        <f t="shared" ref="O31" si="11">SUM(M31:N31)</f>
        <v>0</v>
      </c>
      <c r="P31" s="212">
        <f t="shared" ref="P31" si="12">+L31+O31</f>
        <v>0</v>
      </c>
      <c r="Q31" s="303"/>
    </row>
    <row r="32" spans="1:17" ht="15" customHeight="1">
      <c r="A32" s="223" t="str">
        <f>'6) Direct - Assignment'!B32</f>
        <v/>
      </c>
      <c r="B32" s="317"/>
      <c r="C32" s="209">
        <f>SUM('6) Direct - Assignment'!C32,'7) Direct Allocation (FTEs)'!D34,'8) Direct Allocation Method 1'!D33,'9) Direct Allocation Method 2'!D33)</f>
        <v>0</v>
      </c>
      <c r="D32" s="209">
        <f>SUM('6) Direct - Assignment'!D32,'7) Direct Allocation (FTEs)'!E34,'8) Direct Allocation Method 1'!E33,'9) Direct Allocation Method 2'!E33)</f>
        <v>0</v>
      </c>
      <c r="E32" s="209">
        <f>SUM('6) Direct - Assignment'!E32,'7) Direct Allocation (FTEs)'!F34,'8) Direct Allocation Method 1'!F33,'9) Direct Allocation Method 2'!F33)</f>
        <v>0</v>
      </c>
      <c r="F32" s="209">
        <f>SUM('6) Direct - Assignment'!F32,'7) Direct Allocation (FTEs)'!G34,'8) Direct Allocation Method 1'!G33,'9) Direct Allocation Method 2'!G33)</f>
        <v>0</v>
      </c>
      <c r="G32" s="209">
        <f>SUM('6) Direct - Assignment'!G32,'7) Direct Allocation (FTEs)'!H34,'8) Direct Allocation Method 1'!H33,'9) Direct Allocation Method 2'!H33)</f>
        <v>0</v>
      </c>
      <c r="H32" s="209">
        <f>SUM('6) Direct - Assignment'!H32,'7) Direct Allocation (FTEs)'!I34,'8) Direct Allocation Method 1'!I33,'9) Direct Allocation Method 2'!I33)</f>
        <v>0</v>
      </c>
      <c r="I32" s="209">
        <f>SUM('6) Direct - Assignment'!I32,'7) Direct Allocation (FTEs)'!J34,'8) Direct Allocation Method 1'!J33,'9) Direct Allocation Method 2'!J33)</f>
        <v>0</v>
      </c>
      <c r="J32" s="209">
        <f>SUM('6) Direct - Assignment'!J32,'7) Direct Allocation (FTEs)'!K34,'8) Direct Allocation Method 1'!K33,'9) Direct Allocation Method 2'!K33)</f>
        <v>0</v>
      </c>
      <c r="K32" s="209">
        <f>SUM('6) Direct - Assignment'!K32,'7) Direct Allocation (FTEs)'!L34,'8) Direct Allocation Method 1'!L33,'9) Direct Allocation Method 2'!L33)</f>
        <v>0</v>
      </c>
      <c r="L32" s="210">
        <f t="shared" ref="L32:L35" si="13">SUM(C32:K32)</f>
        <v>0</v>
      </c>
      <c r="M32" s="209">
        <f>SUM('6) Direct - Assignment'!M32,'7) Direct Allocation (FTEs)'!N34,'8) Direct Allocation Method 1'!N33,'9) Direct Allocation Method 2'!N33)</f>
        <v>0</v>
      </c>
      <c r="N32" s="209">
        <f>SUM('6) Direct - Assignment'!N32,'7) Direct Allocation (FTEs)'!O34,'8) Direct Allocation Method 1'!O33,'9) Direct Allocation Method 2'!O33)</f>
        <v>0</v>
      </c>
      <c r="O32" s="211">
        <f t="shared" si="8"/>
        <v>0</v>
      </c>
      <c r="P32" s="212">
        <f t="shared" si="9"/>
        <v>0</v>
      </c>
      <c r="Q32" s="303"/>
    </row>
    <row r="33" spans="1:17" ht="15" customHeight="1">
      <c r="A33" s="223" t="str">
        <f>'6) Direct - Assignment'!B33</f>
        <v/>
      </c>
      <c r="B33" s="317"/>
      <c r="C33" s="209">
        <f>SUM('6) Direct - Assignment'!C33,'7) Direct Allocation (FTEs)'!D35,'8) Direct Allocation Method 1'!D34,'9) Direct Allocation Method 2'!D34)</f>
        <v>0</v>
      </c>
      <c r="D33" s="209">
        <f>SUM('6) Direct - Assignment'!D33,'7) Direct Allocation (FTEs)'!E35,'8) Direct Allocation Method 1'!E34,'9) Direct Allocation Method 2'!E34)</f>
        <v>0</v>
      </c>
      <c r="E33" s="209">
        <f>SUM('6) Direct - Assignment'!E33,'7) Direct Allocation (FTEs)'!F35,'8) Direct Allocation Method 1'!F34,'9) Direct Allocation Method 2'!F34)</f>
        <v>0</v>
      </c>
      <c r="F33" s="209">
        <f>SUM('6) Direct - Assignment'!F33,'7) Direct Allocation (FTEs)'!G35,'8) Direct Allocation Method 1'!G34,'9) Direct Allocation Method 2'!G34)</f>
        <v>0</v>
      </c>
      <c r="G33" s="209">
        <f>SUM('6) Direct - Assignment'!G33,'7) Direct Allocation (FTEs)'!H35,'8) Direct Allocation Method 1'!H34,'9) Direct Allocation Method 2'!H34)</f>
        <v>0</v>
      </c>
      <c r="H33" s="209">
        <f>SUM('6) Direct - Assignment'!H33,'7) Direct Allocation (FTEs)'!I35,'8) Direct Allocation Method 1'!I34,'9) Direct Allocation Method 2'!I34)</f>
        <v>0</v>
      </c>
      <c r="I33" s="209">
        <f>SUM('6) Direct - Assignment'!I33,'7) Direct Allocation (FTEs)'!J35,'8) Direct Allocation Method 1'!J34,'9) Direct Allocation Method 2'!J34)</f>
        <v>0</v>
      </c>
      <c r="J33" s="209">
        <f>SUM('6) Direct - Assignment'!J33,'7) Direct Allocation (FTEs)'!K35,'8) Direct Allocation Method 1'!K34,'9) Direct Allocation Method 2'!K34)</f>
        <v>0</v>
      </c>
      <c r="K33" s="209">
        <f>SUM('6) Direct - Assignment'!K33,'7) Direct Allocation (FTEs)'!L35,'8) Direct Allocation Method 1'!L34,'9) Direct Allocation Method 2'!L34)</f>
        <v>0</v>
      </c>
      <c r="L33" s="210">
        <f t="shared" si="13"/>
        <v>0</v>
      </c>
      <c r="M33" s="209">
        <f>SUM('6) Direct - Assignment'!M33,'7) Direct Allocation (FTEs)'!N35,'8) Direct Allocation Method 1'!N34,'9) Direct Allocation Method 2'!N34)</f>
        <v>0</v>
      </c>
      <c r="N33" s="209">
        <f>SUM('6) Direct - Assignment'!N33,'7) Direct Allocation (FTEs)'!O35,'8) Direct Allocation Method 1'!O34,'9) Direct Allocation Method 2'!O34)</f>
        <v>0</v>
      </c>
      <c r="O33" s="211">
        <f t="shared" si="8"/>
        <v>0</v>
      </c>
      <c r="P33" s="212">
        <f t="shared" si="9"/>
        <v>0</v>
      </c>
      <c r="Q33" s="303"/>
    </row>
    <row r="34" spans="1:17" ht="15" customHeight="1">
      <c r="A34" s="223" t="str">
        <f>'6) Direct - Assignment'!B34</f>
        <v/>
      </c>
      <c r="B34" s="317"/>
      <c r="C34" s="209">
        <f>SUM('6) Direct - Assignment'!C34,'7) Direct Allocation (FTEs)'!D36,'8) Direct Allocation Method 1'!D35,'9) Direct Allocation Method 2'!D35)</f>
        <v>0</v>
      </c>
      <c r="D34" s="209">
        <f>SUM('6) Direct - Assignment'!D34,'7) Direct Allocation (FTEs)'!E36,'8) Direct Allocation Method 1'!E35,'9) Direct Allocation Method 2'!E35)</f>
        <v>0</v>
      </c>
      <c r="E34" s="209">
        <f>SUM('6) Direct - Assignment'!E34,'7) Direct Allocation (FTEs)'!F36,'8) Direct Allocation Method 1'!F35,'9) Direct Allocation Method 2'!F35)</f>
        <v>0</v>
      </c>
      <c r="F34" s="209">
        <f>SUM('6) Direct - Assignment'!F34,'7) Direct Allocation (FTEs)'!G36,'8) Direct Allocation Method 1'!G35,'9) Direct Allocation Method 2'!G35)</f>
        <v>0</v>
      </c>
      <c r="G34" s="209">
        <f>SUM('6) Direct - Assignment'!G34,'7) Direct Allocation (FTEs)'!H36,'8) Direct Allocation Method 1'!H35,'9) Direct Allocation Method 2'!H35)</f>
        <v>0</v>
      </c>
      <c r="H34" s="209">
        <f>SUM('6) Direct - Assignment'!H34,'7) Direct Allocation (FTEs)'!I36,'8) Direct Allocation Method 1'!I35,'9) Direct Allocation Method 2'!I35)</f>
        <v>0</v>
      </c>
      <c r="I34" s="209">
        <f>SUM('6) Direct - Assignment'!I34,'7) Direct Allocation (FTEs)'!J36,'8) Direct Allocation Method 1'!J35,'9) Direct Allocation Method 2'!J35)</f>
        <v>0</v>
      </c>
      <c r="J34" s="209">
        <f>SUM('6) Direct - Assignment'!J34,'7) Direct Allocation (FTEs)'!K36,'8) Direct Allocation Method 1'!K35,'9) Direct Allocation Method 2'!K35)</f>
        <v>0</v>
      </c>
      <c r="K34" s="209">
        <f>SUM('6) Direct - Assignment'!K34,'7) Direct Allocation (FTEs)'!L36,'8) Direct Allocation Method 1'!L35,'9) Direct Allocation Method 2'!L35)</f>
        <v>0</v>
      </c>
      <c r="L34" s="210">
        <f t="shared" si="13"/>
        <v>0</v>
      </c>
      <c r="M34" s="209">
        <f>SUM('6) Direct - Assignment'!M34,'7) Direct Allocation (FTEs)'!N36,'8) Direct Allocation Method 1'!N35,'9) Direct Allocation Method 2'!N35)</f>
        <v>0</v>
      </c>
      <c r="N34" s="209">
        <f>SUM('6) Direct - Assignment'!N34,'7) Direct Allocation (FTEs)'!O36,'8) Direct Allocation Method 1'!O35,'9) Direct Allocation Method 2'!O35)</f>
        <v>0</v>
      </c>
      <c r="O34" s="211">
        <f t="shared" si="8"/>
        <v>0</v>
      </c>
      <c r="P34" s="212">
        <f t="shared" si="9"/>
        <v>0</v>
      </c>
      <c r="Q34" s="303"/>
    </row>
    <row r="35" spans="1:17" ht="15" customHeight="1">
      <c r="A35" s="84" t="str">
        <f>'6) Direct - Assignment'!B35</f>
        <v/>
      </c>
      <c r="B35" s="318"/>
      <c r="C35" s="209">
        <f>SUM('6) Direct - Assignment'!C35,'7) Direct Allocation (FTEs)'!D37,'8) Direct Allocation Method 1'!D36,'9) Direct Allocation Method 2'!D36)</f>
        <v>0</v>
      </c>
      <c r="D35" s="209">
        <f>SUM('6) Direct - Assignment'!D35,'7) Direct Allocation (FTEs)'!E37,'8) Direct Allocation Method 1'!E36,'9) Direct Allocation Method 2'!E36)</f>
        <v>0</v>
      </c>
      <c r="E35" s="209">
        <f>SUM('6) Direct - Assignment'!E35,'7) Direct Allocation (FTEs)'!F37,'8) Direct Allocation Method 1'!F36,'9) Direct Allocation Method 2'!F36)</f>
        <v>0</v>
      </c>
      <c r="F35" s="209">
        <f>SUM('6) Direct - Assignment'!F35,'7) Direct Allocation (FTEs)'!G37,'8) Direct Allocation Method 1'!G36,'9) Direct Allocation Method 2'!G36)</f>
        <v>0</v>
      </c>
      <c r="G35" s="209">
        <f>SUM('6) Direct - Assignment'!G35,'7) Direct Allocation (FTEs)'!H37,'8) Direct Allocation Method 1'!H36,'9) Direct Allocation Method 2'!H36)</f>
        <v>0</v>
      </c>
      <c r="H35" s="209">
        <f>SUM('6) Direct - Assignment'!H35,'7) Direct Allocation (FTEs)'!I37,'8) Direct Allocation Method 1'!I36,'9) Direct Allocation Method 2'!I36)</f>
        <v>0</v>
      </c>
      <c r="I35" s="209">
        <f>SUM('6) Direct - Assignment'!I35,'7) Direct Allocation (FTEs)'!J37,'8) Direct Allocation Method 1'!J36,'9) Direct Allocation Method 2'!J36)</f>
        <v>0</v>
      </c>
      <c r="J35" s="209">
        <f>SUM('6) Direct - Assignment'!J35,'7) Direct Allocation (FTEs)'!K37,'8) Direct Allocation Method 1'!K36,'9) Direct Allocation Method 2'!K36)</f>
        <v>0</v>
      </c>
      <c r="K35" s="209">
        <f>SUM('6) Direct - Assignment'!K35,'7) Direct Allocation (FTEs)'!L37,'8) Direct Allocation Method 1'!L36,'9) Direct Allocation Method 2'!L36)</f>
        <v>0</v>
      </c>
      <c r="L35" s="210">
        <f t="shared" si="13"/>
        <v>0</v>
      </c>
      <c r="M35" s="209">
        <f>SUM('6) Direct - Assignment'!M35,'7) Direct Allocation (FTEs)'!N37,'8) Direct Allocation Method 1'!N36,'9) Direct Allocation Method 2'!N36)</f>
        <v>0</v>
      </c>
      <c r="N35" s="209">
        <f>SUM('6) Direct - Assignment'!N35,'7) Direct Allocation (FTEs)'!O37,'8) Direct Allocation Method 1'!O36,'9) Direct Allocation Method 2'!O36)</f>
        <v>0</v>
      </c>
      <c r="O35" s="211">
        <f t="shared" ref="O35" si="14">SUM(M35:N35)</f>
        <v>0</v>
      </c>
      <c r="P35" s="212">
        <f t="shared" ref="P35" si="15">+L35+O35</f>
        <v>0</v>
      </c>
      <c r="Q35" s="303"/>
    </row>
    <row r="36" spans="1:17" ht="15" customHeight="1">
      <c r="A36" s="223" t="str">
        <f>'6) Direct - Assignment'!B36</f>
        <v/>
      </c>
      <c r="B36" s="317"/>
      <c r="C36" s="209">
        <f>SUM('6) Direct - Assignment'!C36,'7) Direct Allocation (FTEs)'!D38,'8) Direct Allocation Method 1'!D37,'9) Direct Allocation Method 2'!D37)</f>
        <v>0</v>
      </c>
      <c r="D36" s="209">
        <f>SUM('6) Direct - Assignment'!D36,'7) Direct Allocation (FTEs)'!E38,'8) Direct Allocation Method 1'!E37,'9) Direct Allocation Method 2'!E37)</f>
        <v>0</v>
      </c>
      <c r="E36" s="209">
        <f>SUM('6) Direct - Assignment'!E36,'7) Direct Allocation (FTEs)'!F38,'8) Direct Allocation Method 1'!F37,'9) Direct Allocation Method 2'!F37)</f>
        <v>0</v>
      </c>
      <c r="F36" s="209">
        <f>SUM('6) Direct - Assignment'!F36,'7) Direct Allocation (FTEs)'!G38,'8) Direct Allocation Method 1'!G37,'9) Direct Allocation Method 2'!G37)</f>
        <v>0</v>
      </c>
      <c r="G36" s="209">
        <f>SUM('6) Direct - Assignment'!G36,'7) Direct Allocation (FTEs)'!H38,'8) Direct Allocation Method 1'!H37,'9) Direct Allocation Method 2'!H37)</f>
        <v>0</v>
      </c>
      <c r="H36" s="209">
        <f>SUM('6) Direct - Assignment'!H36,'7) Direct Allocation (FTEs)'!I38,'8) Direct Allocation Method 1'!I37,'9) Direct Allocation Method 2'!I37)</f>
        <v>0</v>
      </c>
      <c r="I36" s="209">
        <f>SUM('6) Direct - Assignment'!I36,'7) Direct Allocation (FTEs)'!J38,'8) Direct Allocation Method 1'!J37,'9) Direct Allocation Method 2'!J37)</f>
        <v>0</v>
      </c>
      <c r="J36" s="209">
        <f>SUM('6) Direct - Assignment'!J36,'7) Direct Allocation (FTEs)'!K38,'8) Direct Allocation Method 1'!K37,'9) Direct Allocation Method 2'!K37)</f>
        <v>0</v>
      </c>
      <c r="K36" s="209">
        <f>SUM('6) Direct - Assignment'!K36,'7) Direct Allocation (FTEs)'!L38,'8) Direct Allocation Method 1'!L37,'9) Direct Allocation Method 2'!L37)</f>
        <v>0</v>
      </c>
      <c r="L36" s="210">
        <f t="shared" ref="L36:L39" si="16">SUM(C36:K36)</f>
        <v>0</v>
      </c>
      <c r="M36" s="209">
        <f>SUM('6) Direct - Assignment'!M36,'7) Direct Allocation (FTEs)'!N38,'8) Direct Allocation Method 1'!N37,'9) Direct Allocation Method 2'!N37)</f>
        <v>0</v>
      </c>
      <c r="N36" s="209">
        <f>SUM('6) Direct - Assignment'!N36,'7) Direct Allocation (FTEs)'!O38,'8) Direct Allocation Method 1'!O37,'9) Direct Allocation Method 2'!O37)</f>
        <v>0</v>
      </c>
      <c r="O36" s="211">
        <f t="shared" si="8"/>
        <v>0</v>
      </c>
      <c r="P36" s="212">
        <f t="shared" si="9"/>
        <v>0</v>
      </c>
      <c r="Q36" s="303"/>
    </row>
    <row r="37" spans="1:17" ht="15" customHeight="1">
      <c r="A37" s="223" t="str">
        <f>'6) Direct - Assignment'!B37</f>
        <v/>
      </c>
      <c r="B37" s="317"/>
      <c r="C37" s="209">
        <f>SUM('6) Direct - Assignment'!C37,'7) Direct Allocation (FTEs)'!D39,'8) Direct Allocation Method 1'!D38,'9) Direct Allocation Method 2'!D38)</f>
        <v>0</v>
      </c>
      <c r="D37" s="209">
        <f>SUM('6) Direct - Assignment'!D37,'7) Direct Allocation (FTEs)'!E39,'8) Direct Allocation Method 1'!E38,'9) Direct Allocation Method 2'!E38)</f>
        <v>0</v>
      </c>
      <c r="E37" s="209">
        <f>SUM('6) Direct - Assignment'!E37,'7) Direct Allocation (FTEs)'!F39,'8) Direct Allocation Method 1'!F38,'9) Direct Allocation Method 2'!F38)</f>
        <v>0</v>
      </c>
      <c r="F37" s="209">
        <f>SUM('6) Direct - Assignment'!F37,'7) Direct Allocation (FTEs)'!G39,'8) Direct Allocation Method 1'!G38,'9) Direct Allocation Method 2'!G38)</f>
        <v>0</v>
      </c>
      <c r="G37" s="209">
        <f>SUM('6) Direct - Assignment'!G37,'7) Direct Allocation (FTEs)'!H39,'8) Direct Allocation Method 1'!H38,'9) Direct Allocation Method 2'!H38)</f>
        <v>0</v>
      </c>
      <c r="H37" s="209">
        <f>SUM('6) Direct - Assignment'!H37,'7) Direct Allocation (FTEs)'!I39,'8) Direct Allocation Method 1'!I38,'9) Direct Allocation Method 2'!I38)</f>
        <v>0</v>
      </c>
      <c r="I37" s="209">
        <f>SUM('6) Direct - Assignment'!I37,'7) Direct Allocation (FTEs)'!J39,'8) Direct Allocation Method 1'!J38,'9) Direct Allocation Method 2'!J38)</f>
        <v>0</v>
      </c>
      <c r="J37" s="209">
        <f>SUM('6) Direct - Assignment'!J37,'7) Direct Allocation (FTEs)'!K39,'8) Direct Allocation Method 1'!K38,'9) Direct Allocation Method 2'!K38)</f>
        <v>0</v>
      </c>
      <c r="K37" s="209">
        <f>SUM('6) Direct - Assignment'!K37,'7) Direct Allocation (FTEs)'!L39,'8) Direct Allocation Method 1'!L38,'9) Direct Allocation Method 2'!L38)</f>
        <v>0</v>
      </c>
      <c r="L37" s="210">
        <f t="shared" si="16"/>
        <v>0</v>
      </c>
      <c r="M37" s="209">
        <f>SUM('6) Direct - Assignment'!M37,'7) Direct Allocation (FTEs)'!N39,'8) Direct Allocation Method 1'!N38,'9) Direct Allocation Method 2'!N38)</f>
        <v>0</v>
      </c>
      <c r="N37" s="209">
        <f>SUM('6) Direct - Assignment'!N37,'7) Direct Allocation (FTEs)'!O39,'8) Direct Allocation Method 1'!O38,'9) Direct Allocation Method 2'!O38)</f>
        <v>0</v>
      </c>
      <c r="O37" s="211">
        <f t="shared" si="8"/>
        <v>0</v>
      </c>
      <c r="P37" s="212">
        <f t="shared" si="9"/>
        <v>0</v>
      </c>
      <c r="Q37" s="303"/>
    </row>
    <row r="38" spans="1:17" ht="15" customHeight="1">
      <c r="A38" s="223" t="str">
        <f>'6) Direct - Assignment'!B38</f>
        <v/>
      </c>
      <c r="B38" s="317"/>
      <c r="C38" s="209">
        <f>SUM('6) Direct - Assignment'!C38,'7) Direct Allocation (FTEs)'!D40,'8) Direct Allocation Method 1'!D39,'9) Direct Allocation Method 2'!D39)</f>
        <v>0</v>
      </c>
      <c r="D38" s="209">
        <f>SUM('6) Direct - Assignment'!D38,'7) Direct Allocation (FTEs)'!E40,'8) Direct Allocation Method 1'!E39,'9) Direct Allocation Method 2'!E39)</f>
        <v>0</v>
      </c>
      <c r="E38" s="209">
        <f>SUM('6) Direct - Assignment'!E38,'7) Direct Allocation (FTEs)'!F40,'8) Direct Allocation Method 1'!F39,'9) Direct Allocation Method 2'!F39)</f>
        <v>0</v>
      </c>
      <c r="F38" s="209">
        <f>SUM('6) Direct - Assignment'!F38,'7) Direct Allocation (FTEs)'!G40,'8) Direct Allocation Method 1'!G39,'9) Direct Allocation Method 2'!G39)</f>
        <v>0</v>
      </c>
      <c r="G38" s="209">
        <f>SUM('6) Direct - Assignment'!G38,'7) Direct Allocation (FTEs)'!H40,'8) Direct Allocation Method 1'!H39,'9) Direct Allocation Method 2'!H39)</f>
        <v>0</v>
      </c>
      <c r="H38" s="209">
        <f>SUM('6) Direct - Assignment'!H38,'7) Direct Allocation (FTEs)'!I40,'8) Direct Allocation Method 1'!I39,'9) Direct Allocation Method 2'!I39)</f>
        <v>0</v>
      </c>
      <c r="I38" s="209">
        <f>SUM('6) Direct - Assignment'!I38,'7) Direct Allocation (FTEs)'!J40,'8) Direct Allocation Method 1'!J39,'9) Direct Allocation Method 2'!J39)</f>
        <v>0</v>
      </c>
      <c r="J38" s="209">
        <f>SUM('6) Direct - Assignment'!J38,'7) Direct Allocation (FTEs)'!K40,'8) Direct Allocation Method 1'!K39,'9) Direct Allocation Method 2'!K39)</f>
        <v>0</v>
      </c>
      <c r="K38" s="209">
        <f>SUM('6) Direct - Assignment'!K38,'7) Direct Allocation (FTEs)'!L40,'8) Direct Allocation Method 1'!L39,'9) Direct Allocation Method 2'!L39)</f>
        <v>0</v>
      </c>
      <c r="L38" s="210">
        <f t="shared" si="16"/>
        <v>0</v>
      </c>
      <c r="M38" s="209">
        <f>SUM('6) Direct - Assignment'!M38,'7) Direct Allocation (FTEs)'!N40,'8) Direct Allocation Method 1'!N39,'9) Direct Allocation Method 2'!N39)</f>
        <v>0</v>
      </c>
      <c r="N38" s="209">
        <f>SUM('6) Direct - Assignment'!N38,'7) Direct Allocation (FTEs)'!O40,'8) Direct Allocation Method 1'!O39,'9) Direct Allocation Method 2'!O39)</f>
        <v>0</v>
      </c>
      <c r="O38" s="211">
        <f t="shared" si="8"/>
        <v>0</v>
      </c>
      <c r="P38" s="212">
        <f t="shared" si="9"/>
        <v>0</v>
      </c>
      <c r="Q38" s="303"/>
    </row>
    <row r="39" spans="1:17" ht="15" customHeight="1">
      <c r="A39" s="84" t="str">
        <f>'6) Direct - Assignment'!B39</f>
        <v/>
      </c>
      <c r="B39" s="318"/>
      <c r="C39" s="209">
        <f>SUM('6) Direct - Assignment'!C39,'7) Direct Allocation (FTEs)'!D41,'8) Direct Allocation Method 1'!D40,'9) Direct Allocation Method 2'!D40)</f>
        <v>0</v>
      </c>
      <c r="D39" s="209">
        <f>SUM('6) Direct - Assignment'!D39,'7) Direct Allocation (FTEs)'!E41,'8) Direct Allocation Method 1'!E40,'9) Direct Allocation Method 2'!E40)</f>
        <v>0</v>
      </c>
      <c r="E39" s="209">
        <f>SUM('6) Direct - Assignment'!E39,'7) Direct Allocation (FTEs)'!F41,'8) Direct Allocation Method 1'!F40,'9) Direct Allocation Method 2'!F40)</f>
        <v>0</v>
      </c>
      <c r="F39" s="209">
        <f>SUM('6) Direct - Assignment'!F39,'7) Direct Allocation (FTEs)'!G41,'8) Direct Allocation Method 1'!G40,'9) Direct Allocation Method 2'!G40)</f>
        <v>0</v>
      </c>
      <c r="G39" s="209">
        <f>SUM('6) Direct - Assignment'!G39,'7) Direct Allocation (FTEs)'!H41,'8) Direct Allocation Method 1'!H40,'9) Direct Allocation Method 2'!H40)</f>
        <v>0</v>
      </c>
      <c r="H39" s="209">
        <f>SUM('6) Direct - Assignment'!H39,'7) Direct Allocation (FTEs)'!I41,'8) Direct Allocation Method 1'!I40,'9) Direct Allocation Method 2'!I40)</f>
        <v>0</v>
      </c>
      <c r="I39" s="209">
        <f>SUM('6) Direct - Assignment'!I39,'7) Direct Allocation (FTEs)'!J41,'8) Direct Allocation Method 1'!J40,'9) Direct Allocation Method 2'!J40)</f>
        <v>0</v>
      </c>
      <c r="J39" s="209">
        <f>SUM('6) Direct - Assignment'!J39,'7) Direct Allocation (FTEs)'!K41,'8) Direct Allocation Method 1'!K40,'9) Direct Allocation Method 2'!K40)</f>
        <v>0</v>
      </c>
      <c r="K39" s="209">
        <f>SUM('6) Direct - Assignment'!K39,'7) Direct Allocation (FTEs)'!L41,'8) Direct Allocation Method 1'!L40,'9) Direct Allocation Method 2'!L40)</f>
        <v>0</v>
      </c>
      <c r="L39" s="210">
        <f t="shared" si="16"/>
        <v>0</v>
      </c>
      <c r="M39" s="209">
        <f>SUM('6) Direct - Assignment'!M39,'7) Direct Allocation (FTEs)'!N41,'8) Direct Allocation Method 1'!N40,'9) Direct Allocation Method 2'!N40)</f>
        <v>0</v>
      </c>
      <c r="N39" s="209">
        <f>SUM('6) Direct - Assignment'!N39,'7) Direct Allocation (FTEs)'!O41,'8) Direct Allocation Method 1'!O40,'9) Direct Allocation Method 2'!O40)</f>
        <v>0</v>
      </c>
      <c r="O39" s="211">
        <f t="shared" ref="O39" si="17">SUM(M39:N39)</f>
        <v>0</v>
      </c>
      <c r="P39" s="212">
        <f t="shared" ref="P39" si="18">+L39+O39</f>
        <v>0</v>
      </c>
      <c r="Q39" s="303"/>
    </row>
    <row r="40" spans="1:17" ht="15" customHeight="1">
      <c r="A40" s="223" t="str">
        <f>'6) Direct - Assignment'!B40</f>
        <v/>
      </c>
      <c r="B40" s="317"/>
      <c r="C40" s="209">
        <f>SUM('6) Direct - Assignment'!C40,'7) Direct Allocation (FTEs)'!D42,'8) Direct Allocation Method 1'!D41,'9) Direct Allocation Method 2'!D41)</f>
        <v>0</v>
      </c>
      <c r="D40" s="209">
        <f>SUM('6) Direct - Assignment'!D40,'7) Direct Allocation (FTEs)'!E42,'8) Direct Allocation Method 1'!E41,'9) Direct Allocation Method 2'!E41)</f>
        <v>0</v>
      </c>
      <c r="E40" s="209">
        <f>SUM('6) Direct - Assignment'!E40,'7) Direct Allocation (FTEs)'!F42,'8) Direct Allocation Method 1'!F41,'9) Direct Allocation Method 2'!F41)</f>
        <v>0</v>
      </c>
      <c r="F40" s="209">
        <f>SUM('6) Direct - Assignment'!F40,'7) Direct Allocation (FTEs)'!G42,'8) Direct Allocation Method 1'!G41,'9) Direct Allocation Method 2'!G41)</f>
        <v>0</v>
      </c>
      <c r="G40" s="209">
        <f>SUM('6) Direct - Assignment'!G40,'7) Direct Allocation (FTEs)'!H42,'8) Direct Allocation Method 1'!H41,'9) Direct Allocation Method 2'!H41)</f>
        <v>0</v>
      </c>
      <c r="H40" s="209">
        <f>SUM('6) Direct - Assignment'!H40,'7) Direct Allocation (FTEs)'!I42,'8) Direct Allocation Method 1'!I41,'9) Direct Allocation Method 2'!I41)</f>
        <v>0</v>
      </c>
      <c r="I40" s="209">
        <f>SUM('6) Direct - Assignment'!I40,'7) Direct Allocation (FTEs)'!J42,'8) Direct Allocation Method 1'!J41,'9) Direct Allocation Method 2'!J41)</f>
        <v>0</v>
      </c>
      <c r="J40" s="209">
        <f>SUM('6) Direct - Assignment'!J40,'7) Direct Allocation (FTEs)'!K42,'8) Direct Allocation Method 1'!K41,'9) Direct Allocation Method 2'!K41)</f>
        <v>0</v>
      </c>
      <c r="K40" s="209">
        <f>SUM('6) Direct - Assignment'!K40,'7) Direct Allocation (FTEs)'!L42,'8) Direct Allocation Method 1'!L41,'9) Direct Allocation Method 2'!L41)</f>
        <v>0</v>
      </c>
      <c r="L40" s="210">
        <f t="shared" ref="L40:L43" si="19">SUM(C40:K40)</f>
        <v>0</v>
      </c>
      <c r="M40" s="209">
        <f>SUM('6) Direct - Assignment'!M40,'7) Direct Allocation (FTEs)'!N42,'8) Direct Allocation Method 1'!N41,'9) Direct Allocation Method 2'!N41)</f>
        <v>0</v>
      </c>
      <c r="N40" s="209">
        <f>SUM('6) Direct - Assignment'!N40,'7) Direct Allocation (FTEs)'!O42,'8) Direct Allocation Method 1'!O41,'9) Direct Allocation Method 2'!O41)</f>
        <v>0</v>
      </c>
      <c r="O40" s="211">
        <f t="shared" si="8"/>
        <v>0</v>
      </c>
      <c r="P40" s="212">
        <f t="shared" si="9"/>
        <v>0</v>
      </c>
      <c r="Q40" s="303"/>
    </row>
    <row r="41" spans="1:17" ht="15" customHeight="1">
      <c r="A41" s="223" t="str">
        <f>'6) Direct - Assignment'!B41</f>
        <v/>
      </c>
      <c r="B41" s="317"/>
      <c r="C41" s="209">
        <f>SUM('6) Direct - Assignment'!C41,'7) Direct Allocation (FTEs)'!D43,'8) Direct Allocation Method 1'!D42,'9) Direct Allocation Method 2'!D42)</f>
        <v>0</v>
      </c>
      <c r="D41" s="209">
        <f>SUM('6) Direct - Assignment'!D41,'7) Direct Allocation (FTEs)'!E43,'8) Direct Allocation Method 1'!E42,'9) Direct Allocation Method 2'!E42)</f>
        <v>0</v>
      </c>
      <c r="E41" s="209">
        <f>SUM('6) Direct - Assignment'!E41,'7) Direct Allocation (FTEs)'!F43,'8) Direct Allocation Method 1'!F42,'9) Direct Allocation Method 2'!F42)</f>
        <v>0</v>
      </c>
      <c r="F41" s="209">
        <f>SUM('6) Direct - Assignment'!F41,'7) Direct Allocation (FTEs)'!G43,'8) Direct Allocation Method 1'!G42,'9) Direct Allocation Method 2'!G42)</f>
        <v>0</v>
      </c>
      <c r="G41" s="209">
        <f>SUM('6) Direct - Assignment'!G41,'7) Direct Allocation (FTEs)'!H43,'8) Direct Allocation Method 1'!H42,'9) Direct Allocation Method 2'!H42)</f>
        <v>0</v>
      </c>
      <c r="H41" s="209">
        <f>SUM('6) Direct - Assignment'!H41,'7) Direct Allocation (FTEs)'!I43,'8) Direct Allocation Method 1'!I42,'9) Direct Allocation Method 2'!I42)</f>
        <v>0</v>
      </c>
      <c r="I41" s="209">
        <f>SUM('6) Direct - Assignment'!I41,'7) Direct Allocation (FTEs)'!J43,'8) Direct Allocation Method 1'!J42,'9) Direct Allocation Method 2'!J42)</f>
        <v>0</v>
      </c>
      <c r="J41" s="209">
        <f>SUM('6) Direct - Assignment'!J41,'7) Direct Allocation (FTEs)'!K43,'8) Direct Allocation Method 1'!K42,'9) Direct Allocation Method 2'!K42)</f>
        <v>0</v>
      </c>
      <c r="K41" s="209">
        <f>SUM('6) Direct - Assignment'!K41,'7) Direct Allocation (FTEs)'!L43,'8) Direct Allocation Method 1'!L42,'9) Direct Allocation Method 2'!L42)</f>
        <v>0</v>
      </c>
      <c r="L41" s="210">
        <f t="shared" si="19"/>
        <v>0</v>
      </c>
      <c r="M41" s="209">
        <f>SUM('6) Direct - Assignment'!M41,'7) Direct Allocation (FTEs)'!N43,'8) Direct Allocation Method 1'!N42,'9) Direct Allocation Method 2'!N42)</f>
        <v>0</v>
      </c>
      <c r="N41" s="209">
        <f>SUM('6) Direct - Assignment'!N41,'7) Direct Allocation (FTEs)'!O43,'8) Direct Allocation Method 1'!O42,'9) Direct Allocation Method 2'!O42)</f>
        <v>0</v>
      </c>
      <c r="O41" s="211">
        <f t="shared" si="8"/>
        <v>0</v>
      </c>
      <c r="P41" s="212">
        <f t="shared" si="9"/>
        <v>0</v>
      </c>
      <c r="Q41" s="303"/>
    </row>
    <row r="42" spans="1:17" ht="15" customHeight="1">
      <c r="A42" s="223" t="str">
        <f>'6) Direct - Assignment'!B42</f>
        <v/>
      </c>
      <c r="B42" s="317"/>
      <c r="C42" s="209">
        <f>SUM('6) Direct - Assignment'!C42,'7) Direct Allocation (FTEs)'!D44,'8) Direct Allocation Method 1'!D43,'9) Direct Allocation Method 2'!D43)</f>
        <v>0</v>
      </c>
      <c r="D42" s="209">
        <f>SUM('6) Direct - Assignment'!D42,'7) Direct Allocation (FTEs)'!E44,'8) Direct Allocation Method 1'!E43,'9) Direct Allocation Method 2'!E43)</f>
        <v>0</v>
      </c>
      <c r="E42" s="209">
        <f>SUM('6) Direct - Assignment'!E42,'7) Direct Allocation (FTEs)'!F44,'8) Direct Allocation Method 1'!F43,'9) Direct Allocation Method 2'!F43)</f>
        <v>0</v>
      </c>
      <c r="F42" s="209">
        <f>SUM('6) Direct - Assignment'!F42,'7) Direct Allocation (FTEs)'!G44,'8) Direct Allocation Method 1'!G43,'9) Direct Allocation Method 2'!G43)</f>
        <v>0</v>
      </c>
      <c r="G42" s="209">
        <f>SUM('6) Direct - Assignment'!G42,'7) Direct Allocation (FTEs)'!H44,'8) Direct Allocation Method 1'!H43,'9) Direct Allocation Method 2'!H43)</f>
        <v>0</v>
      </c>
      <c r="H42" s="209">
        <f>SUM('6) Direct - Assignment'!H42,'7) Direct Allocation (FTEs)'!I44,'8) Direct Allocation Method 1'!I43,'9) Direct Allocation Method 2'!I43)</f>
        <v>0</v>
      </c>
      <c r="I42" s="209">
        <f>SUM('6) Direct - Assignment'!I42,'7) Direct Allocation (FTEs)'!J44,'8) Direct Allocation Method 1'!J43,'9) Direct Allocation Method 2'!J43)</f>
        <v>0</v>
      </c>
      <c r="J42" s="209">
        <f>SUM('6) Direct - Assignment'!J42,'7) Direct Allocation (FTEs)'!K44,'8) Direct Allocation Method 1'!K43,'9) Direct Allocation Method 2'!K43)</f>
        <v>0</v>
      </c>
      <c r="K42" s="209">
        <f>SUM('6) Direct - Assignment'!K42,'7) Direct Allocation (FTEs)'!L44,'8) Direct Allocation Method 1'!L43,'9) Direct Allocation Method 2'!L43)</f>
        <v>0</v>
      </c>
      <c r="L42" s="210">
        <f t="shared" si="19"/>
        <v>0</v>
      </c>
      <c r="M42" s="209">
        <f>SUM('6) Direct - Assignment'!M42,'7) Direct Allocation (FTEs)'!N44,'8) Direct Allocation Method 1'!N43,'9) Direct Allocation Method 2'!N43)</f>
        <v>0</v>
      </c>
      <c r="N42" s="209">
        <f>SUM('6) Direct - Assignment'!N42,'7) Direct Allocation (FTEs)'!O44,'8) Direct Allocation Method 1'!O43,'9) Direct Allocation Method 2'!O43)</f>
        <v>0</v>
      </c>
      <c r="O42" s="211">
        <f t="shared" si="8"/>
        <v>0</v>
      </c>
      <c r="P42" s="212">
        <f t="shared" si="9"/>
        <v>0</v>
      </c>
      <c r="Q42" s="303"/>
    </row>
    <row r="43" spans="1:17" ht="15" customHeight="1">
      <c r="A43" s="84" t="str">
        <f>'6) Direct - Assignment'!B43</f>
        <v/>
      </c>
      <c r="B43" s="318"/>
      <c r="C43" s="209">
        <f>SUM('6) Direct - Assignment'!C43,'7) Direct Allocation (FTEs)'!D45,'8) Direct Allocation Method 1'!D44,'9) Direct Allocation Method 2'!D44)</f>
        <v>0</v>
      </c>
      <c r="D43" s="209">
        <f>SUM('6) Direct - Assignment'!D43,'7) Direct Allocation (FTEs)'!E45,'8) Direct Allocation Method 1'!E44,'9) Direct Allocation Method 2'!E44)</f>
        <v>0</v>
      </c>
      <c r="E43" s="209">
        <f>SUM('6) Direct - Assignment'!E43,'7) Direct Allocation (FTEs)'!F45,'8) Direct Allocation Method 1'!F44,'9) Direct Allocation Method 2'!F44)</f>
        <v>0</v>
      </c>
      <c r="F43" s="209">
        <f>SUM('6) Direct - Assignment'!F43,'7) Direct Allocation (FTEs)'!G45,'8) Direct Allocation Method 1'!G44,'9) Direct Allocation Method 2'!G44)</f>
        <v>0</v>
      </c>
      <c r="G43" s="209">
        <f>SUM('6) Direct - Assignment'!G43,'7) Direct Allocation (FTEs)'!H45,'8) Direct Allocation Method 1'!H44,'9) Direct Allocation Method 2'!H44)</f>
        <v>0</v>
      </c>
      <c r="H43" s="209">
        <f>SUM('6) Direct - Assignment'!H43,'7) Direct Allocation (FTEs)'!I45,'8) Direct Allocation Method 1'!I44,'9) Direct Allocation Method 2'!I44)</f>
        <v>0</v>
      </c>
      <c r="I43" s="209">
        <f>SUM('6) Direct - Assignment'!I43,'7) Direct Allocation (FTEs)'!J45,'8) Direct Allocation Method 1'!J44,'9) Direct Allocation Method 2'!J44)</f>
        <v>0</v>
      </c>
      <c r="J43" s="209">
        <f>SUM('6) Direct - Assignment'!J43,'7) Direct Allocation (FTEs)'!K45,'8) Direct Allocation Method 1'!K44,'9) Direct Allocation Method 2'!K44)</f>
        <v>0</v>
      </c>
      <c r="K43" s="209">
        <f>SUM('6) Direct - Assignment'!K43,'7) Direct Allocation (FTEs)'!L45,'8) Direct Allocation Method 1'!L44,'9) Direct Allocation Method 2'!L44)</f>
        <v>0</v>
      </c>
      <c r="L43" s="210">
        <f t="shared" si="19"/>
        <v>0</v>
      </c>
      <c r="M43" s="209">
        <f>SUM('6) Direct - Assignment'!M43,'7) Direct Allocation (FTEs)'!N45,'8) Direct Allocation Method 1'!N44,'9) Direct Allocation Method 2'!N44)</f>
        <v>0</v>
      </c>
      <c r="N43" s="209">
        <f>SUM('6) Direct - Assignment'!N43,'7) Direct Allocation (FTEs)'!O45,'8) Direct Allocation Method 1'!O44,'9) Direct Allocation Method 2'!O44)</f>
        <v>0</v>
      </c>
      <c r="O43" s="211">
        <f t="shared" ref="O43" si="20">SUM(M43:N43)</f>
        <v>0</v>
      </c>
      <c r="P43" s="212">
        <f t="shared" ref="P43" si="21">+L43+O43</f>
        <v>0</v>
      </c>
      <c r="Q43" s="303"/>
    </row>
    <row r="44" spans="1:17" ht="15" customHeight="1">
      <c r="A44" s="223" t="str">
        <f>'6) Direct - Assignment'!B44</f>
        <v/>
      </c>
      <c r="B44" s="317"/>
      <c r="C44" s="209">
        <f>SUM('6) Direct - Assignment'!C44,'7) Direct Allocation (FTEs)'!D46,'8) Direct Allocation Method 1'!D45,'9) Direct Allocation Method 2'!D45)</f>
        <v>0</v>
      </c>
      <c r="D44" s="209">
        <f>SUM('6) Direct - Assignment'!D44,'7) Direct Allocation (FTEs)'!E46,'8) Direct Allocation Method 1'!E45,'9) Direct Allocation Method 2'!E45)</f>
        <v>0</v>
      </c>
      <c r="E44" s="209">
        <f>SUM('6) Direct - Assignment'!E44,'7) Direct Allocation (FTEs)'!F46,'8) Direct Allocation Method 1'!F45,'9) Direct Allocation Method 2'!F45)</f>
        <v>0</v>
      </c>
      <c r="F44" s="209">
        <f>SUM('6) Direct - Assignment'!F44,'7) Direct Allocation (FTEs)'!G46,'8) Direct Allocation Method 1'!G45,'9) Direct Allocation Method 2'!G45)</f>
        <v>0</v>
      </c>
      <c r="G44" s="209">
        <f>SUM('6) Direct - Assignment'!G44,'7) Direct Allocation (FTEs)'!H46,'8) Direct Allocation Method 1'!H45,'9) Direct Allocation Method 2'!H45)</f>
        <v>0</v>
      </c>
      <c r="H44" s="209">
        <f>SUM('6) Direct - Assignment'!H44,'7) Direct Allocation (FTEs)'!I46,'8) Direct Allocation Method 1'!I45,'9) Direct Allocation Method 2'!I45)</f>
        <v>0</v>
      </c>
      <c r="I44" s="209">
        <f>SUM('6) Direct - Assignment'!I44,'7) Direct Allocation (FTEs)'!J46,'8) Direct Allocation Method 1'!J45,'9) Direct Allocation Method 2'!J45)</f>
        <v>0</v>
      </c>
      <c r="J44" s="209">
        <f>SUM('6) Direct - Assignment'!J44,'7) Direct Allocation (FTEs)'!K46,'8) Direct Allocation Method 1'!K45,'9) Direct Allocation Method 2'!K45)</f>
        <v>0</v>
      </c>
      <c r="K44" s="209">
        <f>SUM('6) Direct - Assignment'!K44,'7) Direct Allocation (FTEs)'!L46,'8) Direct Allocation Method 1'!L45,'9) Direct Allocation Method 2'!L45)</f>
        <v>0</v>
      </c>
      <c r="L44" s="210">
        <f t="shared" ref="L44:L65" si="22">SUM(C44:K44)</f>
        <v>0</v>
      </c>
      <c r="M44" s="209">
        <f>SUM('6) Direct - Assignment'!M44,'7) Direct Allocation (FTEs)'!N46,'8) Direct Allocation Method 1'!N45,'9) Direct Allocation Method 2'!N45)</f>
        <v>0</v>
      </c>
      <c r="N44" s="209">
        <f>SUM('6) Direct - Assignment'!N44,'7) Direct Allocation (FTEs)'!O46,'8) Direct Allocation Method 1'!O45,'9) Direct Allocation Method 2'!O45)</f>
        <v>0</v>
      </c>
      <c r="O44" s="211">
        <f t="shared" si="8"/>
        <v>0</v>
      </c>
      <c r="P44" s="212">
        <f t="shared" si="9"/>
        <v>0</v>
      </c>
      <c r="Q44" s="303"/>
    </row>
    <row r="45" spans="1:17" ht="15" customHeight="1">
      <c r="A45" s="223" t="str">
        <f>'6) Direct - Assignment'!B45</f>
        <v/>
      </c>
      <c r="B45" s="317"/>
      <c r="C45" s="209">
        <f>SUM('6) Direct - Assignment'!C45,'7) Direct Allocation (FTEs)'!D47,'8) Direct Allocation Method 1'!D46,'9) Direct Allocation Method 2'!D46)</f>
        <v>0</v>
      </c>
      <c r="D45" s="209">
        <f>SUM('6) Direct - Assignment'!D45,'7) Direct Allocation (FTEs)'!E47,'8) Direct Allocation Method 1'!E46,'9) Direct Allocation Method 2'!E46)</f>
        <v>0</v>
      </c>
      <c r="E45" s="209">
        <f>SUM('6) Direct - Assignment'!E45,'7) Direct Allocation (FTEs)'!F47,'8) Direct Allocation Method 1'!F46,'9) Direct Allocation Method 2'!F46)</f>
        <v>0</v>
      </c>
      <c r="F45" s="209">
        <f>SUM('6) Direct - Assignment'!F45,'7) Direct Allocation (FTEs)'!G47,'8) Direct Allocation Method 1'!G46,'9) Direct Allocation Method 2'!G46)</f>
        <v>0</v>
      </c>
      <c r="G45" s="209">
        <f>SUM('6) Direct - Assignment'!G45,'7) Direct Allocation (FTEs)'!H47,'8) Direct Allocation Method 1'!H46,'9) Direct Allocation Method 2'!H46)</f>
        <v>0</v>
      </c>
      <c r="H45" s="209">
        <f>SUM('6) Direct - Assignment'!H45,'7) Direct Allocation (FTEs)'!I47,'8) Direct Allocation Method 1'!I46,'9) Direct Allocation Method 2'!I46)</f>
        <v>0</v>
      </c>
      <c r="I45" s="209">
        <f>SUM('6) Direct - Assignment'!I45,'7) Direct Allocation (FTEs)'!J47,'8) Direct Allocation Method 1'!J46,'9) Direct Allocation Method 2'!J46)</f>
        <v>0</v>
      </c>
      <c r="J45" s="209">
        <f>SUM('6) Direct - Assignment'!J45,'7) Direct Allocation (FTEs)'!K47,'8) Direct Allocation Method 1'!K46,'9) Direct Allocation Method 2'!K46)</f>
        <v>0</v>
      </c>
      <c r="K45" s="209">
        <f>SUM('6) Direct - Assignment'!K45,'7) Direct Allocation (FTEs)'!L47,'8) Direct Allocation Method 1'!L46,'9) Direct Allocation Method 2'!L46)</f>
        <v>0</v>
      </c>
      <c r="L45" s="210">
        <f t="shared" si="22"/>
        <v>0</v>
      </c>
      <c r="M45" s="209">
        <f>SUM('6) Direct - Assignment'!M45,'7) Direct Allocation (FTEs)'!N47,'8) Direct Allocation Method 1'!N46,'9) Direct Allocation Method 2'!N46)</f>
        <v>0</v>
      </c>
      <c r="N45" s="209">
        <f>SUM('6) Direct - Assignment'!N45,'7) Direct Allocation (FTEs)'!O47,'8) Direct Allocation Method 1'!O46,'9) Direct Allocation Method 2'!O46)</f>
        <v>0</v>
      </c>
      <c r="O45" s="211">
        <f t="shared" si="8"/>
        <v>0</v>
      </c>
      <c r="P45" s="212">
        <f t="shared" si="9"/>
        <v>0</v>
      </c>
      <c r="Q45" s="303"/>
    </row>
    <row r="46" spans="1:17" ht="15" customHeight="1">
      <c r="A46" s="223" t="str">
        <f>'6) Direct - Assignment'!B46</f>
        <v/>
      </c>
      <c r="B46" s="317"/>
      <c r="C46" s="209">
        <f>SUM('6) Direct - Assignment'!C46,'7) Direct Allocation (FTEs)'!D48,'8) Direct Allocation Method 1'!D47,'9) Direct Allocation Method 2'!D47)</f>
        <v>0</v>
      </c>
      <c r="D46" s="209">
        <f>SUM('6) Direct - Assignment'!D46,'7) Direct Allocation (FTEs)'!E48,'8) Direct Allocation Method 1'!E47,'9) Direct Allocation Method 2'!E47)</f>
        <v>0</v>
      </c>
      <c r="E46" s="209">
        <f>SUM('6) Direct - Assignment'!E46,'7) Direct Allocation (FTEs)'!F48,'8) Direct Allocation Method 1'!F47,'9) Direct Allocation Method 2'!F47)</f>
        <v>0</v>
      </c>
      <c r="F46" s="209">
        <f>SUM('6) Direct - Assignment'!F46,'7) Direct Allocation (FTEs)'!G48,'8) Direct Allocation Method 1'!G47,'9) Direct Allocation Method 2'!G47)</f>
        <v>0</v>
      </c>
      <c r="G46" s="209">
        <f>SUM('6) Direct - Assignment'!G46,'7) Direct Allocation (FTEs)'!H48,'8) Direct Allocation Method 1'!H47,'9) Direct Allocation Method 2'!H47)</f>
        <v>0</v>
      </c>
      <c r="H46" s="209">
        <f>SUM('6) Direct - Assignment'!H46,'7) Direct Allocation (FTEs)'!I48,'8) Direct Allocation Method 1'!I47,'9) Direct Allocation Method 2'!I47)</f>
        <v>0</v>
      </c>
      <c r="I46" s="209">
        <f>SUM('6) Direct - Assignment'!I46,'7) Direct Allocation (FTEs)'!J48,'8) Direct Allocation Method 1'!J47,'9) Direct Allocation Method 2'!J47)</f>
        <v>0</v>
      </c>
      <c r="J46" s="209">
        <f>SUM('6) Direct - Assignment'!J46,'7) Direct Allocation (FTEs)'!K48,'8) Direct Allocation Method 1'!K47,'9) Direct Allocation Method 2'!K47)</f>
        <v>0</v>
      </c>
      <c r="K46" s="209">
        <f>SUM('6) Direct - Assignment'!K46,'7) Direct Allocation (FTEs)'!L48,'8) Direct Allocation Method 1'!L47,'9) Direct Allocation Method 2'!L47)</f>
        <v>0</v>
      </c>
      <c r="L46" s="210">
        <f t="shared" si="22"/>
        <v>0</v>
      </c>
      <c r="M46" s="209">
        <f>SUM('6) Direct - Assignment'!M46,'7) Direct Allocation (FTEs)'!N48,'8) Direct Allocation Method 1'!N47,'9) Direct Allocation Method 2'!N47)</f>
        <v>0</v>
      </c>
      <c r="N46" s="209">
        <f>SUM('6) Direct - Assignment'!N46,'7) Direct Allocation (FTEs)'!O48,'8) Direct Allocation Method 1'!O47,'9) Direct Allocation Method 2'!O47)</f>
        <v>0</v>
      </c>
      <c r="O46" s="211">
        <f t="shared" si="8"/>
        <v>0</v>
      </c>
      <c r="P46" s="212">
        <f t="shared" si="9"/>
        <v>0</v>
      </c>
      <c r="Q46" s="303"/>
    </row>
    <row r="47" spans="1:17" ht="15" customHeight="1">
      <c r="A47" s="223" t="str">
        <f>'6) Direct - Assignment'!B47</f>
        <v/>
      </c>
      <c r="B47" s="317"/>
      <c r="C47" s="209">
        <f>SUM('6) Direct - Assignment'!C47,'7) Direct Allocation (FTEs)'!D49,'8) Direct Allocation Method 1'!D48,'9) Direct Allocation Method 2'!D48)</f>
        <v>0</v>
      </c>
      <c r="D47" s="209">
        <f>SUM('6) Direct - Assignment'!D47,'7) Direct Allocation (FTEs)'!E49,'8) Direct Allocation Method 1'!E48,'9) Direct Allocation Method 2'!E48)</f>
        <v>0</v>
      </c>
      <c r="E47" s="209">
        <f>SUM('6) Direct - Assignment'!E47,'7) Direct Allocation (FTEs)'!F49,'8) Direct Allocation Method 1'!F48,'9) Direct Allocation Method 2'!F48)</f>
        <v>0</v>
      </c>
      <c r="F47" s="209">
        <f>SUM('6) Direct - Assignment'!F47,'7) Direct Allocation (FTEs)'!G49,'8) Direct Allocation Method 1'!G48,'9) Direct Allocation Method 2'!G48)</f>
        <v>0</v>
      </c>
      <c r="G47" s="209">
        <f>SUM('6) Direct - Assignment'!G47,'7) Direct Allocation (FTEs)'!H49,'8) Direct Allocation Method 1'!H48,'9) Direct Allocation Method 2'!H48)</f>
        <v>0</v>
      </c>
      <c r="H47" s="209">
        <f>SUM('6) Direct - Assignment'!H47,'7) Direct Allocation (FTEs)'!I49,'8) Direct Allocation Method 1'!I48,'9) Direct Allocation Method 2'!I48)</f>
        <v>0</v>
      </c>
      <c r="I47" s="209">
        <f>SUM('6) Direct - Assignment'!I47,'7) Direct Allocation (FTEs)'!J49,'8) Direct Allocation Method 1'!J48,'9) Direct Allocation Method 2'!J48)</f>
        <v>0</v>
      </c>
      <c r="J47" s="209">
        <f>SUM('6) Direct - Assignment'!J47,'7) Direct Allocation (FTEs)'!K49,'8) Direct Allocation Method 1'!K48,'9) Direct Allocation Method 2'!K48)</f>
        <v>0</v>
      </c>
      <c r="K47" s="209">
        <f>SUM('6) Direct - Assignment'!K47,'7) Direct Allocation (FTEs)'!L49,'8) Direct Allocation Method 1'!L48,'9) Direct Allocation Method 2'!L48)</f>
        <v>0</v>
      </c>
      <c r="L47" s="210">
        <f t="shared" si="22"/>
        <v>0</v>
      </c>
      <c r="M47" s="209">
        <f>SUM('6) Direct - Assignment'!M47,'7) Direct Allocation (FTEs)'!N49,'8) Direct Allocation Method 1'!N48,'9) Direct Allocation Method 2'!N48)</f>
        <v>0</v>
      </c>
      <c r="N47" s="209">
        <f>SUM('6) Direct - Assignment'!N47,'7) Direct Allocation (FTEs)'!O49,'8) Direct Allocation Method 1'!O48,'9) Direct Allocation Method 2'!O48)</f>
        <v>0</v>
      </c>
      <c r="O47" s="211">
        <f t="shared" si="8"/>
        <v>0</v>
      </c>
      <c r="P47" s="212">
        <f t="shared" si="9"/>
        <v>0</v>
      </c>
      <c r="Q47" s="303"/>
    </row>
    <row r="48" spans="1:17" ht="15" customHeight="1">
      <c r="A48" s="223" t="str">
        <f>'6) Direct - Assignment'!B48</f>
        <v/>
      </c>
      <c r="B48" s="317"/>
      <c r="C48" s="209">
        <f>SUM('6) Direct - Assignment'!C48,'7) Direct Allocation (FTEs)'!D50,'8) Direct Allocation Method 1'!D49,'9) Direct Allocation Method 2'!D49)</f>
        <v>0</v>
      </c>
      <c r="D48" s="209">
        <f>SUM('6) Direct - Assignment'!D48,'7) Direct Allocation (FTEs)'!E50,'8) Direct Allocation Method 1'!E49,'9) Direct Allocation Method 2'!E49)</f>
        <v>0</v>
      </c>
      <c r="E48" s="209">
        <f>SUM('6) Direct - Assignment'!E48,'7) Direct Allocation (FTEs)'!F50,'8) Direct Allocation Method 1'!F49,'9) Direct Allocation Method 2'!F49)</f>
        <v>0</v>
      </c>
      <c r="F48" s="209">
        <f>SUM('6) Direct - Assignment'!F48,'7) Direct Allocation (FTEs)'!G50,'8) Direct Allocation Method 1'!G49,'9) Direct Allocation Method 2'!G49)</f>
        <v>0</v>
      </c>
      <c r="G48" s="209">
        <f>SUM('6) Direct - Assignment'!G48,'7) Direct Allocation (FTEs)'!H50,'8) Direct Allocation Method 1'!H49,'9) Direct Allocation Method 2'!H49)</f>
        <v>0</v>
      </c>
      <c r="H48" s="209">
        <f>SUM('6) Direct - Assignment'!H48,'7) Direct Allocation (FTEs)'!I50,'8) Direct Allocation Method 1'!I49,'9) Direct Allocation Method 2'!I49)</f>
        <v>0</v>
      </c>
      <c r="I48" s="209">
        <f>SUM('6) Direct - Assignment'!I48,'7) Direct Allocation (FTEs)'!J50,'8) Direct Allocation Method 1'!J49,'9) Direct Allocation Method 2'!J49)</f>
        <v>0</v>
      </c>
      <c r="J48" s="209">
        <f>SUM('6) Direct - Assignment'!J48,'7) Direct Allocation (FTEs)'!K50,'8) Direct Allocation Method 1'!K49,'9) Direct Allocation Method 2'!K49)</f>
        <v>0</v>
      </c>
      <c r="K48" s="209">
        <f>SUM('6) Direct - Assignment'!K48,'7) Direct Allocation (FTEs)'!L50,'8) Direct Allocation Method 1'!L49,'9) Direct Allocation Method 2'!L49)</f>
        <v>0</v>
      </c>
      <c r="L48" s="210">
        <f t="shared" si="22"/>
        <v>0</v>
      </c>
      <c r="M48" s="209">
        <f>SUM('6) Direct - Assignment'!M48,'7) Direct Allocation (FTEs)'!N50,'8) Direct Allocation Method 1'!N49,'9) Direct Allocation Method 2'!N49)</f>
        <v>0</v>
      </c>
      <c r="N48" s="209">
        <f>SUM('6) Direct - Assignment'!N48,'7) Direct Allocation (FTEs)'!O50,'8) Direct Allocation Method 1'!O49,'9) Direct Allocation Method 2'!O49)</f>
        <v>0</v>
      </c>
      <c r="O48" s="211">
        <f t="shared" si="8"/>
        <v>0</v>
      </c>
      <c r="P48" s="212">
        <f t="shared" si="9"/>
        <v>0</v>
      </c>
      <c r="Q48" s="303"/>
    </row>
    <row r="49" spans="1:17" ht="15" customHeight="1">
      <c r="A49" s="223" t="str">
        <f>'6) Direct - Assignment'!B49</f>
        <v/>
      </c>
      <c r="B49" s="317"/>
      <c r="C49" s="209">
        <f>SUM('6) Direct - Assignment'!C49,'7) Direct Allocation (FTEs)'!D51,'8) Direct Allocation Method 1'!D50,'9) Direct Allocation Method 2'!D50)</f>
        <v>0</v>
      </c>
      <c r="D49" s="209">
        <f>SUM('6) Direct - Assignment'!D49,'7) Direct Allocation (FTEs)'!E51,'8) Direct Allocation Method 1'!E50,'9) Direct Allocation Method 2'!E50)</f>
        <v>0</v>
      </c>
      <c r="E49" s="209">
        <f>SUM('6) Direct - Assignment'!E49,'7) Direct Allocation (FTEs)'!F51,'8) Direct Allocation Method 1'!F50,'9) Direct Allocation Method 2'!F50)</f>
        <v>0</v>
      </c>
      <c r="F49" s="209">
        <f>SUM('6) Direct - Assignment'!F49,'7) Direct Allocation (FTEs)'!G51,'8) Direct Allocation Method 1'!G50,'9) Direct Allocation Method 2'!G50)</f>
        <v>0</v>
      </c>
      <c r="G49" s="209">
        <f>SUM('6) Direct - Assignment'!G49,'7) Direct Allocation (FTEs)'!H51,'8) Direct Allocation Method 1'!H50,'9) Direct Allocation Method 2'!H50)</f>
        <v>0</v>
      </c>
      <c r="H49" s="209">
        <f>SUM('6) Direct - Assignment'!H49,'7) Direct Allocation (FTEs)'!I51,'8) Direct Allocation Method 1'!I50,'9) Direct Allocation Method 2'!I50)</f>
        <v>0</v>
      </c>
      <c r="I49" s="209">
        <f>SUM('6) Direct - Assignment'!I49,'7) Direct Allocation (FTEs)'!J51,'8) Direct Allocation Method 1'!J50,'9) Direct Allocation Method 2'!J50)</f>
        <v>0</v>
      </c>
      <c r="J49" s="209">
        <f>SUM('6) Direct - Assignment'!J49,'7) Direct Allocation (FTEs)'!K51,'8) Direct Allocation Method 1'!K50,'9) Direct Allocation Method 2'!K50)</f>
        <v>0</v>
      </c>
      <c r="K49" s="209">
        <f>SUM('6) Direct - Assignment'!K49,'7) Direct Allocation (FTEs)'!L51,'8) Direct Allocation Method 1'!L50,'9) Direct Allocation Method 2'!L50)</f>
        <v>0</v>
      </c>
      <c r="L49" s="210">
        <f t="shared" si="22"/>
        <v>0</v>
      </c>
      <c r="M49" s="209">
        <f>SUM('6) Direct - Assignment'!M49,'7) Direct Allocation (FTEs)'!N51,'8) Direct Allocation Method 1'!N50,'9) Direct Allocation Method 2'!N50)</f>
        <v>0</v>
      </c>
      <c r="N49" s="209">
        <f>SUM('6) Direct - Assignment'!N49,'7) Direct Allocation (FTEs)'!O51,'8) Direct Allocation Method 1'!O50,'9) Direct Allocation Method 2'!O50)</f>
        <v>0</v>
      </c>
      <c r="O49" s="211">
        <f t="shared" si="8"/>
        <v>0</v>
      </c>
      <c r="P49" s="212">
        <f t="shared" si="9"/>
        <v>0</v>
      </c>
      <c r="Q49" s="303"/>
    </row>
    <row r="50" spans="1:17" ht="15" customHeight="1">
      <c r="A50" s="223" t="str">
        <f>'6) Direct - Assignment'!B50</f>
        <v/>
      </c>
      <c r="B50" s="317"/>
      <c r="C50" s="209">
        <f>SUM('6) Direct - Assignment'!C50,'7) Direct Allocation (FTEs)'!D52,'8) Direct Allocation Method 1'!D51,'9) Direct Allocation Method 2'!D51)</f>
        <v>0</v>
      </c>
      <c r="D50" s="209">
        <f>SUM('6) Direct - Assignment'!D50,'7) Direct Allocation (FTEs)'!E52,'8) Direct Allocation Method 1'!E51,'9) Direct Allocation Method 2'!E51)</f>
        <v>0</v>
      </c>
      <c r="E50" s="209">
        <f>SUM('6) Direct - Assignment'!E50,'7) Direct Allocation (FTEs)'!F52,'8) Direct Allocation Method 1'!F51,'9) Direct Allocation Method 2'!F51)</f>
        <v>0</v>
      </c>
      <c r="F50" s="209">
        <f>SUM('6) Direct - Assignment'!F50,'7) Direct Allocation (FTEs)'!G52,'8) Direct Allocation Method 1'!G51,'9) Direct Allocation Method 2'!G51)</f>
        <v>0</v>
      </c>
      <c r="G50" s="209">
        <f>SUM('6) Direct - Assignment'!G50,'7) Direct Allocation (FTEs)'!H52,'8) Direct Allocation Method 1'!H51,'9) Direct Allocation Method 2'!H51)</f>
        <v>0</v>
      </c>
      <c r="H50" s="209">
        <f>SUM('6) Direct - Assignment'!H50,'7) Direct Allocation (FTEs)'!I52,'8) Direct Allocation Method 1'!I51,'9) Direct Allocation Method 2'!I51)</f>
        <v>0</v>
      </c>
      <c r="I50" s="209">
        <f>SUM('6) Direct - Assignment'!I50,'7) Direct Allocation (FTEs)'!J52,'8) Direct Allocation Method 1'!J51,'9) Direct Allocation Method 2'!J51)</f>
        <v>0</v>
      </c>
      <c r="J50" s="209">
        <f>SUM('6) Direct - Assignment'!J50,'7) Direct Allocation (FTEs)'!K52,'8) Direct Allocation Method 1'!K51,'9) Direct Allocation Method 2'!K51)</f>
        <v>0</v>
      </c>
      <c r="K50" s="209">
        <f>SUM('6) Direct - Assignment'!K50,'7) Direct Allocation (FTEs)'!L52,'8) Direct Allocation Method 1'!L51,'9) Direct Allocation Method 2'!L51)</f>
        <v>0</v>
      </c>
      <c r="L50" s="210">
        <f t="shared" si="22"/>
        <v>0</v>
      </c>
      <c r="M50" s="209">
        <f>SUM('6) Direct - Assignment'!M50,'7) Direct Allocation (FTEs)'!N52,'8) Direct Allocation Method 1'!N51,'9) Direct Allocation Method 2'!N51)</f>
        <v>0</v>
      </c>
      <c r="N50" s="209">
        <f>SUM('6) Direct - Assignment'!N50,'7) Direct Allocation (FTEs)'!O52,'8) Direct Allocation Method 1'!O51,'9) Direct Allocation Method 2'!O51)</f>
        <v>0</v>
      </c>
      <c r="O50" s="211">
        <f t="shared" si="8"/>
        <v>0</v>
      </c>
      <c r="P50" s="212">
        <f t="shared" si="9"/>
        <v>0</v>
      </c>
      <c r="Q50" s="303"/>
    </row>
    <row r="51" spans="1:17" ht="15" customHeight="1">
      <c r="A51" s="223" t="str">
        <f>'6) Direct - Assignment'!B51</f>
        <v/>
      </c>
      <c r="B51" s="317"/>
      <c r="C51" s="209">
        <f>SUM('6) Direct - Assignment'!C51,'7) Direct Allocation (FTEs)'!D53,'8) Direct Allocation Method 1'!D52,'9) Direct Allocation Method 2'!D52)</f>
        <v>0</v>
      </c>
      <c r="D51" s="209">
        <f>SUM('6) Direct - Assignment'!D51,'7) Direct Allocation (FTEs)'!E53,'8) Direct Allocation Method 1'!E52,'9) Direct Allocation Method 2'!E52)</f>
        <v>0</v>
      </c>
      <c r="E51" s="209">
        <f>SUM('6) Direct - Assignment'!E51,'7) Direct Allocation (FTEs)'!F53,'8) Direct Allocation Method 1'!F52,'9) Direct Allocation Method 2'!F52)</f>
        <v>0</v>
      </c>
      <c r="F51" s="209">
        <f>SUM('6) Direct - Assignment'!F51,'7) Direct Allocation (FTEs)'!G53,'8) Direct Allocation Method 1'!G52,'9) Direct Allocation Method 2'!G52)</f>
        <v>0</v>
      </c>
      <c r="G51" s="209">
        <f>SUM('6) Direct - Assignment'!G51,'7) Direct Allocation (FTEs)'!H53,'8) Direct Allocation Method 1'!H52,'9) Direct Allocation Method 2'!H52)</f>
        <v>0</v>
      </c>
      <c r="H51" s="209">
        <f>SUM('6) Direct - Assignment'!H51,'7) Direct Allocation (FTEs)'!I53,'8) Direct Allocation Method 1'!I52,'9) Direct Allocation Method 2'!I52)</f>
        <v>0</v>
      </c>
      <c r="I51" s="209">
        <f>SUM('6) Direct - Assignment'!I51,'7) Direct Allocation (FTEs)'!J53,'8) Direct Allocation Method 1'!J52,'9) Direct Allocation Method 2'!J52)</f>
        <v>0</v>
      </c>
      <c r="J51" s="209">
        <f>SUM('6) Direct - Assignment'!J51,'7) Direct Allocation (FTEs)'!K53,'8) Direct Allocation Method 1'!K52,'9) Direct Allocation Method 2'!K52)</f>
        <v>0</v>
      </c>
      <c r="K51" s="209">
        <f>SUM('6) Direct - Assignment'!K51,'7) Direct Allocation (FTEs)'!L53,'8) Direct Allocation Method 1'!L52,'9) Direct Allocation Method 2'!L52)</f>
        <v>0</v>
      </c>
      <c r="L51" s="210">
        <f t="shared" ref="L51:L60" si="23">SUM(C51:K51)</f>
        <v>0</v>
      </c>
      <c r="M51" s="209">
        <f>SUM('6) Direct - Assignment'!M51,'7) Direct Allocation (FTEs)'!N53,'8) Direct Allocation Method 1'!N52,'9) Direct Allocation Method 2'!N52)</f>
        <v>0</v>
      </c>
      <c r="N51" s="209">
        <f>SUM('6) Direct - Assignment'!N51,'7) Direct Allocation (FTEs)'!O53,'8) Direct Allocation Method 1'!O52,'9) Direct Allocation Method 2'!O52)</f>
        <v>0</v>
      </c>
      <c r="O51" s="211">
        <f t="shared" ref="O51:O60" si="24">SUM(M51:N51)</f>
        <v>0</v>
      </c>
      <c r="P51" s="212">
        <f t="shared" ref="P51:P60" si="25">+L51+O51</f>
        <v>0</v>
      </c>
      <c r="Q51" s="303"/>
    </row>
    <row r="52" spans="1:17" ht="15" customHeight="1">
      <c r="A52" s="223" t="str">
        <f>'6) Direct - Assignment'!B52</f>
        <v/>
      </c>
      <c r="B52" s="317"/>
      <c r="C52" s="209">
        <f>SUM('6) Direct - Assignment'!C52,'7) Direct Allocation (FTEs)'!D54,'8) Direct Allocation Method 1'!D53,'9) Direct Allocation Method 2'!D53)</f>
        <v>0</v>
      </c>
      <c r="D52" s="209">
        <f>SUM('6) Direct - Assignment'!D52,'7) Direct Allocation (FTEs)'!E54,'8) Direct Allocation Method 1'!E53,'9) Direct Allocation Method 2'!E53)</f>
        <v>0</v>
      </c>
      <c r="E52" s="209">
        <f>SUM('6) Direct - Assignment'!E52,'7) Direct Allocation (FTEs)'!F54,'8) Direct Allocation Method 1'!F53,'9) Direct Allocation Method 2'!F53)</f>
        <v>0</v>
      </c>
      <c r="F52" s="209">
        <f>SUM('6) Direct - Assignment'!F52,'7) Direct Allocation (FTEs)'!G54,'8) Direct Allocation Method 1'!G53,'9) Direct Allocation Method 2'!G53)</f>
        <v>0</v>
      </c>
      <c r="G52" s="209">
        <f>SUM('6) Direct - Assignment'!G52,'7) Direct Allocation (FTEs)'!H54,'8) Direct Allocation Method 1'!H53,'9) Direct Allocation Method 2'!H53)</f>
        <v>0</v>
      </c>
      <c r="H52" s="209">
        <f>SUM('6) Direct - Assignment'!H52,'7) Direct Allocation (FTEs)'!I54,'8) Direct Allocation Method 1'!I53,'9) Direct Allocation Method 2'!I53)</f>
        <v>0</v>
      </c>
      <c r="I52" s="209">
        <f>SUM('6) Direct - Assignment'!I52,'7) Direct Allocation (FTEs)'!J54,'8) Direct Allocation Method 1'!J53,'9) Direct Allocation Method 2'!J53)</f>
        <v>0</v>
      </c>
      <c r="J52" s="209">
        <f>SUM('6) Direct - Assignment'!J52,'7) Direct Allocation (FTEs)'!K54,'8) Direct Allocation Method 1'!K53,'9) Direct Allocation Method 2'!K53)</f>
        <v>0</v>
      </c>
      <c r="K52" s="209">
        <f>SUM('6) Direct - Assignment'!K52,'7) Direct Allocation (FTEs)'!L54,'8) Direct Allocation Method 1'!L53,'9) Direct Allocation Method 2'!L53)</f>
        <v>0</v>
      </c>
      <c r="L52" s="210">
        <f t="shared" si="23"/>
        <v>0</v>
      </c>
      <c r="M52" s="209">
        <f>SUM('6) Direct - Assignment'!M52,'7) Direct Allocation (FTEs)'!N54,'8) Direct Allocation Method 1'!N53,'9) Direct Allocation Method 2'!N53)</f>
        <v>0</v>
      </c>
      <c r="N52" s="209">
        <f>SUM('6) Direct - Assignment'!N52,'7) Direct Allocation (FTEs)'!O54,'8) Direct Allocation Method 1'!O53,'9) Direct Allocation Method 2'!O53)</f>
        <v>0</v>
      </c>
      <c r="O52" s="211">
        <f t="shared" si="24"/>
        <v>0</v>
      </c>
      <c r="P52" s="212">
        <f t="shared" si="25"/>
        <v>0</v>
      </c>
      <c r="Q52" s="303"/>
    </row>
    <row r="53" spans="1:17" ht="15" customHeight="1">
      <c r="A53" s="223" t="str">
        <f>'6) Direct - Assignment'!B53</f>
        <v/>
      </c>
      <c r="B53" s="317"/>
      <c r="C53" s="209">
        <f>SUM('6) Direct - Assignment'!C53,'7) Direct Allocation (FTEs)'!D55,'8) Direct Allocation Method 1'!D54,'9) Direct Allocation Method 2'!D54)</f>
        <v>0</v>
      </c>
      <c r="D53" s="209">
        <f>SUM('6) Direct - Assignment'!D53,'7) Direct Allocation (FTEs)'!E55,'8) Direct Allocation Method 1'!E54,'9) Direct Allocation Method 2'!E54)</f>
        <v>0</v>
      </c>
      <c r="E53" s="209">
        <f>SUM('6) Direct - Assignment'!E53,'7) Direct Allocation (FTEs)'!F55,'8) Direct Allocation Method 1'!F54,'9) Direct Allocation Method 2'!F54)</f>
        <v>0</v>
      </c>
      <c r="F53" s="209">
        <f>SUM('6) Direct - Assignment'!F53,'7) Direct Allocation (FTEs)'!G55,'8) Direct Allocation Method 1'!G54,'9) Direct Allocation Method 2'!G54)</f>
        <v>0</v>
      </c>
      <c r="G53" s="209">
        <f>SUM('6) Direct - Assignment'!G53,'7) Direct Allocation (FTEs)'!H55,'8) Direct Allocation Method 1'!H54,'9) Direct Allocation Method 2'!H54)</f>
        <v>0</v>
      </c>
      <c r="H53" s="209">
        <f>SUM('6) Direct - Assignment'!H53,'7) Direct Allocation (FTEs)'!I55,'8) Direct Allocation Method 1'!I54,'9) Direct Allocation Method 2'!I54)</f>
        <v>0</v>
      </c>
      <c r="I53" s="209">
        <f>SUM('6) Direct - Assignment'!I53,'7) Direct Allocation (FTEs)'!J55,'8) Direct Allocation Method 1'!J54,'9) Direct Allocation Method 2'!J54)</f>
        <v>0</v>
      </c>
      <c r="J53" s="209">
        <f>SUM('6) Direct - Assignment'!J53,'7) Direct Allocation (FTEs)'!K55,'8) Direct Allocation Method 1'!K54,'9) Direct Allocation Method 2'!K54)</f>
        <v>0</v>
      </c>
      <c r="K53" s="209">
        <f>SUM('6) Direct - Assignment'!K53,'7) Direct Allocation (FTEs)'!L55,'8) Direct Allocation Method 1'!L54,'9) Direct Allocation Method 2'!L54)</f>
        <v>0</v>
      </c>
      <c r="L53" s="210">
        <f t="shared" si="23"/>
        <v>0</v>
      </c>
      <c r="M53" s="209">
        <f>SUM('6) Direct - Assignment'!M53,'7) Direct Allocation (FTEs)'!N55,'8) Direct Allocation Method 1'!N54,'9) Direct Allocation Method 2'!N54)</f>
        <v>0</v>
      </c>
      <c r="N53" s="209">
        <f>SUM('6) Direct - Assignment'!N53,'7) Direct Allocation (FTEs)'!O55,'8) Direct Allocation Method 1'!O54,'9) Direct Allocation Method 2'!O54)</f>
        <v>0</v>
      </c>
      <c r="O53" s="211">
        <f t="shared" si="24"/>
        <v>0</v>
      </c>
      <c r="P53" s="212">
        <f t="shared" si="25"/>
        <v>0</v>
      </c>
      <c r="Q53" s="303"/>
    </row>
    <row r="54" spans="1:17" ht="15" customHeight="1">
      <c r="A54" s="223" t="str">
        <f>'6) Direct - Assignment'!B54</f>
        <v/>
      </c>
      <c r="B54" s="317"/>
      <c r="C54" s="209">
        <f>SUM('6) Direct - Assignment'!C54,'7) Direct Allocation (FTEs)'!D56,'8) Direct Allocation Method 1'!D55,'9) Direct Allocation Method 2'!D55)</f>
        <v>0</v>
      </c>
      <c r="D54" s="209">
        <f>SUM('6) Direct - Assignment'!D54,'7) Direct Allocation (FTEs)'!E56,'8) Direct Allocation Method 1'!E55,'9) Direct Allocation Method 2'!E55)</f>
        <v>0</v>
      </c>
      <c r="E54" s="209">
        <f>SUM('6) Direct - Assignment'!E54,'7) Direct Allocation (FTEs)'!F56,'8) Direct Allocation Method 1'!F55,'9) Direct Allocation Method 2'!F55)</f>
        <v>0</v>
      </c>
      <c r="F54" s="209">
        <f>SUM('6) Direct - Assignment'!F54,'7) Direct Allocation (FTEs)'!G56,'8) Direct Allocation Method 1'!G55,'9) Direct Allocation Method 2'!G55)</f>
        <v>0</v>
      </c>
      <c r="G54" s="209">
        <f>SUM('6) Direct - Assignment'!G54,'7) Direct Allocation (FTEs)'!H56,'8) Direct Allocation Method 1'!H55,'9) Direct Allocation Method 2'!H55)</f>
        <v>0</v>
      </c>
      <c r="H54" s="209">
        <f>SUM('6) Direct - Assignment'!H54,'7) Direct Allocation (FTEs)'!I56,'8) Direct Allocation Method 1'!I55,'9) Direct Allocation Method 2'!I55)</f>
        <v>0</v>
      </c>
      <c r="I54" s="209">
        <f>SUM('6) Direct - Assignment'!I54,'7) Direct Allocation (FTEs)'!J56,'8) Direct Allocation Method 1'!J55,'9) Direct Allocation Method 2'!J55)</f>
        <v>0</v>
      </c>
      <c r="J54" s="209">
        <f>SUM('6) Direct - Assignment'!J54,'7) Direct Allocation (FTEs)'!K56,'8) Direct Allocation Method 1'!K55,'9) Direct Allocation Method 2'!K55)</f>
        <v>0</v>
      </c>
      <c r="K54" s="209">
        <f>SUM('6) Direct - Assignment'!K54,'7) Direct Allocation (FTEs)'!L56,'8) Direct Allocation Method 1'!L55,'9) Direct Allocation Method 2'!L55)</f>
        <v>0</v>
      </c>
      <c r="L54" s="210">
        <f t="shared" si="23"/>
        <v>0</v>
      </c>
      <c r="M54" s="209">
        <f>SUM('6) Direct - Assignment'!M54,'7) Direct Allocation (FTEs)'!N56,'8) Direct Allocation Method 1'!N55,'9) Direct Allocation Method 2'!N55)</f>
        <v>0</v>
      </c>
      <c r="N54" s="209">
        <f>SUM('6) Direct - Assignment'!N54,'7) Direct Allocation (FTEs)'!O56,'8) Direct Allocation Method 1'!O55,'9) Direct Allocation Method 2'!O55)</f>
        <v>0</v>
      </c>
      <c r="O54" s="211">
        <f t="shared" si="24"/>
        <v>0</v>
      </c>
      <c r="P54" s="212">
        <f t="shared" si="25"/>
        <v>0</v>
      </c>
      <c r="Q54" s="303"/>
    </row>
    <row r="55" spans="1:17" ht="15" customHeight="1">
      <c r="A55" s="223" t="str">
        <f>'6) Direct - Assignment'!B55</f>
        <v/>
      </c>
      <c r="B55" s="317"/>
      <c r="C55" s="209">
        <f>SUM('6) Direct - Assignment'!C55,'7) Direct Allocation (FTEs)'!D57,'8) Direct Allocation Method 1'!D56,'9) Direct Allocation Method 2'!D56)</f>
        <v>0</v>
      </c>
      <c r="D55" s="209">
        <f>SUM('6) Direct - Assignment'!D55,'7) Direct Allocation (FTEs)'!E57,'8) Direct Allocation Method 1'!E56,'9) Direct Allocation Method 2'!E56)</f>
        <v>0</v>
      </c>
      <c r="E55" s="209">
        <f>SUM('6) Direct - Assignment'!E55,'7) Direct Allocation (FTEs)'!F57,'8) Direct Allocation Method 1'!F56,'9) Direct Allocation Method 2'!F56)</f>
        <v>0</v>
      </c>
      <c r="F55" s="209">
        <f>SUM('6) Direct - Assignment'!F55,'7) Direct Allocation (FTEs)'!G57,'8) Direct Allocation Method 1'!G56,'9) Direct Allocation Method 2'!G56)</f>
        <v>0</v>
      </c>
      <c r="G55" s="209">
        <f>SUM('6) Direct - Assignment'!G55,'7) Direct Allocation (FTEs)'!H57,'8) Direct Allocation Method 1'!H56,'9) Direct Allocation Method 2'!H56)</f>
        <v>0</v>
      </c>
      <c r="H55" s="209">
        <f>SUM('6) Direct - Assignment'!H55,'7) Direct Allocation (FTEs)'!I57,'8) Direct Allocation Method 1'!I56,'9) Direct Allocation Method 2'!I56)</f>
        <v>0</v>
      </c>
      <c r="I55" s="209">
        <f>SUM('6) Direct - Assignment'!I55,'7) Direct Allocation (FTEs)'!J57,'8) Direct Allocation Method 1'!J56,'9) Direct Allocation Method 2'!J56)</f>
        <v>0</v>
      </c>
      <c r="J55" s="209">
        <f>SUM('6) Direct - Assignment'!J55,'7) Direct Allocation (FTEs)'!K57,'8) Direct Allocation Method 1'!K56,'9) Direct Allocation Method 2'!K56)</f>
        <v>0</v>
      </c>
      <c r="K55" s="209">
        <f>SUM('6) Direct - Assignment'!K55,'7) Direct Allocation (FTEs)'!L57,'8) Direct Allocation Method 1'!L56,'9) Direct Allocation Method 2'!L56)</f>
        <v>0</v>
      </c>
      <c r="L55" s="210">
        <f t="shared" si="23"/>
        <v>0</v>
      </c>
      <c r="M55" s="209">
        <f>SUM('6) Direct - Assignment'!M55,'7) Direct Allocation (FTEs)'!N57,'8) Direct Allocation Method 1'!N56,'9) Direct Allocation Method 2'!N56)</f>
        <v>0</v>
      </c>
      <c r="N55" s="209">
        <f>SUM('6) Direct - Assignment'!N55,'7) Direct Allocation (FTEs)'!O57,'8) Direct Allocation Method 1'!O56,'9) Direct Allocation Method 2'!O56)</f>
        <v>0</v>
      </c>
      <c r="O55" s="211">
        <f t="shared" si="24"/>
        <v>0</v>
      </c>
      <c r="P55" s="212">
        <f t="shared" si="25"/>
        <v>0</v>
      </c>
      <c r="Q55" s="303"/>
    </row>
    <row r="56" spans="1:17" ht="15" customHeight="1">
      <c r="A56" s="223" t="str">
        <f>'6) Direct - Assignment'!B56</f>
        <v/>
      </c>
      <c r="B56" s="317"/>
      <c r="C56" s="209">
        <f>SUM('6) Direct - Assignment'!C56,'7) Direct Allocation (FTEs)'!D58,'8) Direct Allocation Method 1'!D57,'9) Direct Allocation Method 2'!D57)</f>
        <v>0</v>
      </c>
      <c r="D56" s="209">
        <f>SUM('6) Direct - Assignment'!D56,'7) Direct Allocation (FTEs)'!E58,'8) Direct Allocation Method 1'!E57,'9) Direct Allocation Method 2'!E57)</f>
        <v>0</v>
      </c>
      <c r="E56" s="209">
        <f>SUM('6) Direct - Assignment'!E56,'7) Direct Allocation (FTEs)'!F58,'8) Direct Allocation Method 1'!F57,'9) Direct Allocation Method 2'!F57)</f>
        <v>0</v>
      </c>
      <c r="F56" s="209">
        <f>SUM('6) Direct - Assignment'!F56,'7) Direct Allocation (FTEs)'!G58,'8) Direct Allocation Method 1'!G57,'9) Direct Allocation Method 2'!G57)</f>
        <v>0</v>
      </c>
      <c r="G56" s="209">
        <f>SUM('6) Direct - Assignment'!G56,'7) Direct Allocation (FTEs)'!H58,'8) Direct Allocation Method 1'!H57,'9) Direct Allocation Method 2'!H57)</f>
        <v>0</v>
      </c>
      <c r="H56" s="209">
        <f>SUM('6) Direct - Assignment'!H56,'7) Direct Allocation (FTEs)'!I58,'8) Direct Allocation Method 1'!I57,'9) Direct Allocation Method 2'!I57)</f>
        <v>0</v>
      </c>
      <c r="I56" s="209">
        <f>SUM('6) Direct - Assignment'!I56,'7) Direct Allocation (FTEs)'!J58,'8) Direct Allocation Method 1'!J57,'9) Direct Allocation Method 2'!J57)</f>
        <v>0</v>
      </c>
      <c r="J56" s="209">
        <f>SUM('6) Direct - Assignment'!J56,'7) Direct Allocation (FTEs)'!K58,'8) Direct Allocation Method 1'!K57,'9) Direct Allocation Method 2'!K57)</f>
        <v>0</v>
      </c>
      <c r="K56" s="209">
        <f>SUM('6) Direct - Assignment'!K56,'7) Direct Allocation (FTEs)'!L58,'8) Direct Allocation Method 1'!L57,'9) Direct Allocation Method 2'!L57)</f>
        <v>0</v>
      </c>
      <c r="L56" s="210">
        <f t="shared" si="23"/>
        <v>0</v>
      </c>
      <c r="M56" s="209">
        <f>SUM('6) Direct - Assignment'!M56,'7) Direct Allocation (FTEs)'!N58,'8) Direct Allocation Method 1'!N57,'9) Direct Allocation Method 2'!N57)</f>
        <v>0</v>
      </c>
      <c r="N56" s="209">
        <f>SUM('6) Direct - Assignment'!N56,'7) Direct Allocation (FTEs)'!O58,'8) Direct Allocation Method 1'!O57,'9) Direct Allocation Method 2'!O57)</f>
        <v>0</v>
      </c>
      <c r="O56" s="211">
        <f t="shared" si="24"/>
        <v>0</v>
      </c>
      <c r="P56" s="212">
        <f t="shared" si="25"/>
        <v>0</v>
      </c>
      <c r="Q56" s="303"/>
    </row>
    <row r="57" spans="1:17" ht="15" customHeight="1">
      <c r="A57" s="223" t="str">
        <f>'6) Direct - Assignment'!B57</f>
        <v/>
      </c>
      <c r="B57" s="317"/>
      <c r="C57" s="209">
        <f>SUM('6) Direct - Assignment'!C57,'7) Direct Allocation (FTEs)'!D59,'8) Direct Allocation Method 1'!D58,'9) Direct Allocation Method 2'!D58)</f>
        <v>0</v>
      </c>
      <c r="D57" s="209">
        <f>SUM('6) Direct - Assignment'!D57,'7) Direct Allocation (FTEs)'!E59,'8) Direct Allocation Method 1'!E58,'9) Direct Allocation Method 2'!E58)</f>
        <v>0</v>
      </c>
      <c r="E57" s="209">
        <f>SUM('6) Direct - Assignment'!E57,'7) Direct Allocation (FTEs)'!F59,'8) Direct Allocation Method 1'!F58,'9) Direct Allocation Method 2'!F58)</f>
        <v>0</v>
      </c>
      <c r="F57" s="209">
        <f>SUM('6) Direct - Assignment'!F57,'7) Direct Allocation (FTEs)'!G59,'8) Direct Allocation Method 1'!G58,'9) Direct Allocation Method 2'!G58)</f>
        <v>0</v>
      </c>
      <c r="G57" s="209">
        <f>SUM('6) Direct - Assignment'!G57,'7) Direct Allocation (FTEs)'!H59,'8) Direct Allocation Method 1'!H58,'9) Direct Allocation Method 2'!H58)</f>
        <v>0</v>
      </c>
      <c r="H57" s="209">
        <f>SUM('6) Direct - Assignment'!H57,'7) Direct Allocation (FTEs)'!I59,'8) Direct Allocation Method 1'!I58,'9) Direct Allocation Method 2'!I58)</f>
        <v>0</v>
      </c>
      <c r="I57" s="209">
        <f>SUM('6) Direct - Assignment'!I57,'7) Direct Allocation (FTEs)'!J59,'8) Direct Allocation Method 1'!J58,'9) Direct Allocation Method 2'!J58)</f>
        <v>0</v>
      </c>
      <c r="J57" s="209">
        <f>SUM('6) Direct - Assignment'!J57,'7) Direct Allocation (FTEs)'!K59,'8) Direct Allocation Method 1'!K58,'9) Direct Allocation Method 2'!K58)</f>
        <v>0</v>
      </c>
      <c r="K57" s="209">
        <f>SUM('6) Direct - Assignment'!K57,'7) Direct Allocation (FTEs)'!L59,'8) Direct Allocation Method 1'!L58,'9) Direct Allocation Method 2'!L58)</f>
        <v>0</v>
      </c>
      <c r="L57" s="210">
        <f t="shared" si="23"/>
        <v>0</v>
      </c>
      <c r="M57" s="209">
        <f>SUM('6) Direct - Assignment'!M57,'7) Direct Allocation (FTEs)'!N59,'8) Direct Allocation Method 1'!N58,'9) Direct Allocation Method 2'!N58)</f>
        <v>0</v>
      </c>
      <c r="N57" s="209">
        <f>SUM('6) Direct - Assignment'!N57,'7) Direct Allocation (FTEs)'!O59,'8) Direct Allocation Method 1'!O58,'9) Direct Allocation Method 2'!O58)</f>
        <v>0</v>
      </c>
      <c r="O57" s="211">
        <f t="shared" si="24"/>
        <v>0</v>
      </c>
      <c r="P57" s="212">
        <f t="shared" si="25"/>
        <v>0</v>
      </c>
      <c r="Q57" s="303"/>
    </row>
    <row r="58" spans="1:17" ht="15" customHeight="1">
      <c r="A58" s="223" t="str">
        <f>'6) Direct - Assignment'!B58</f>
        <v/>
      </c>
      <c r="B58" s="317"/>
      <c r="C58" s="209">
        <f>SUM('6) Direct - Assignment'!C58,'7) Direct Allocation (FTEs)'!D60,'8) Direct Allocation Method 1'!D59,'9) Direct Allocation Method 2'!D59)</f>
        <v>0</v>
      </c>
      <c r="D58" s="209">
        <f>SUM('6) Direct - Assignment'!D58,'7) Direct Allocation (FTEs)'!E60,'8) Direct Allocation Method 1'!E59,'9) Direct Allocation Method 2'!E59)</f>
        <v>0</v>
      </c>
      <c r="E58" s="209">
        <f>SUM('6) Direct - Assignment'!E58,'7) Direct Allocation (FTEs)'!F60,'8) Direct Allocation Method 1'!F59,'9) Direct Allocation Method 2'!F59)</f>
        <v>0</v>
      </c>
      <c r="F58" s="209">
        <f>SUM('6) Direct - Assignment'!F58,'7) Direct Allocation (FTEs)'!G60,'8) Direct Allocation Method 1'!G59,'9) Direct Allocation Method 2'!G59)</f>
        <v>0</v>
      </c>
      <c r="G58" s="209">
        <f>SUM('6) Direct - Assignment'!G58,'7) Direct Allocation (FTEs)'!H60,'8) Direct Allocation Method 1'!H59,'9) Direct Allocation Method 2'!H59)</f>
        <v>0</v>
      </c>
      <c r="H58" s="209">
        <f>SUM('6) Direct - Assignment'!H58,'7) Direct Allocation (FTEs)'!I60,'8) Direct Allocation Method 1'!I59,'9) Direct Allocation Method 2'!I59)</f>
        <v>0</v>
      </c>
      <c r="I58" s="209">
        <f>SUM('6) Direct - Assignment'!I58,'7) Direct Allocation (FTEs)'!J60,'8) Direct Allocation Method 1'!J59,'9) Direct Allocation Method 2'!J59)</f>
        <v>0</v>
      </c>
      <c r="J58" s="209">
        <f>SUM('6) Direct - Assignment'!J58,'7) Direct Allocation (FTEs)'!K60,'8) Direct Allocation Method 1'!K59,'9) Direct Allocation Method 2'!K59)</f>
        <v>0</v>
      </c>
      <c r="K58" s="209">
        <f>SUM('6) Direct - Assignment'!K58,'7) Direct Allocation (FTEs)'!L60,'8) Direct Allocation Method 1'!L59,'9) Direct Allocation Method 2'!L59)</f>
        <v>0</v>
      </c>
      <c r="L58" s="210">
        <f t="shared" si="23"/>
        <v>0</v>
      </c>
      <c r="M58" s="209">
        <f>SUM('6) Direct - Assignment'!M58,'7) Direct Allocation (FTEs)'!N60,'8) Direct Allocation Method 1'!N59,'9) Direct Allocation Method 2'!N59)</f>
        <v>0</v>
      </c>
      <c r="N58" s="209">
        <f>SUM('6) Direct - Assignment'!N58,'7) Direct Allocation (FTEs)'!O60,'8) Direct Allocation Method 1'!O59,'9) Direct Allocation Method 2'!O59)</f>
        <v>0</v>
      </c>
      <c r="O58" s="211">
        <f t="shared" si="24"/>
        <v>0</v>
      </c>
      <c r="P58" s="212">
        <f t="shared" si="25"/>
        <v>0</v>
      </c>
      <c r="Q58" s="303"/>
    </row>
    <row r="59" spans="1:17" ht="15" customHeight="1">
      <c r="A59" s="223" t="str">
        <f>'6) Direct - Assignment'!B59</f>
        <v/>
      </c>
      <c r="B59" s="317"/>
      <c r="C59" s="209">
        <f>SUM('6) Direct - Assignment'!C59,'7) Direct Allocation (FTEs)'!D61,'8) Direct Allocation Method 1'!D60,'9) Direct Allocation Method 2'!D60)</f>
        <v>0</v>
      </c>
      <c r="D59" s="209">
        <f>SUM('6) Direct - Assignment'!D59,'7) Direct Allocation (FTEs)'!E61,'8) Direct Allocation Method 1'!E60,'9) Direct Allocation Method 2'!E60)</f>
        <v>0</v>
      </c>
      <c r="E59" s="209">
        <f>SUM('6) Direct - Assignment'!E59,'7) Direct Allocation (FTEs)'!F61,'8) Direct Allocation Method 1'!F60,'9) Direct Allocation Method 2'!F60)</f>
        <v>0</v>
      </c>
      <c r="F59" s="209">
        <f>SUM('6) Direct - Assignment'!F59,'7) Direct Allocation (FTEs)'!G61,'8) Direct Allocation Method 1'!G60,'9) Direct Allocation Method 2'!G60)</f>
        <v>0</v>
      </c>
      <c r="G59" s="209">
        <f>SUM('6) Direct - Assignment'!G59,'7) Direct Allocation (FTEs)'!H61,'8) Direct Allocation Method 1'!H60,'9) Direct Allocation Method 2'!H60)</f>
        <v>0</v>
      </c>
      <c r="H59" s="209">
        <f>SUM('6) Direct - Assignment'!H59,'7) Direct Allocation (FTEs)'!I61,'8) Direct Allocation Method 1'!I60,'9) Direct Allocation Method 2'!I60)</f>
        <v>0</v>
      </c>
      <c r="I59" s="209">
        <f>SUM('6) Direct - Assignment'!I59,'7) Direct Allocation (FTEs)'!J61,'8) Direct Allocation Method 1'!J60,'9) Direct Allocation Method 2'!J60)</f>
        <v>0</v>
      </c>
      <c r="J59" s="209">
        <f>SUM('6) Direct - Assignment'!J59,'7) Direct Allocation (FTEs)'!K61,'8) Direct Allocation Method 1'!K60,'9) Direct Allocation Method 2'!K60)</f>
        <v>0</v>
      </c>
      <c r="K59" s="209">
        <f>SUM('6) Direct - Assignment'!K59,'7) Direct Allocation (FTEs)'!L61,'8) Direct Allocation Method 1'!L60,'9) Direct Allocation Method 2'!L60)</f>
        <v>0</v>
      </c>
      <c r="L59" s="210">
        <f t="shared" si="23"/>
        <v>0</v>
      </c>
      <c r="M59" s="209">
        <f>SUM('6) Direct - Assignment'!M59,'7) Direct Allocation (FTEs)'!N61,'8) Direct Allocation Method 1'!N60,'9) Direct Allocation Method 2'!N60)</f>
        <v>0</v>
      </c>
      <c r="N59" s="209">
        <f>SUM('6) Direct - Assignment'!N59,'7) Direct Allocation (FTEs)'!O61,'8) Direct Allocation Method 1'!O60,'9) Direct Allocation Method 2'!O60)</f>
        <v>0</v>
      </c>
      <c r="O59" s="211">
        <f t="shared" si="24"/>
        <v>0</v>
      </c>
      <c r="P59" s="212">
        <f t="shared" si="25"/>
        <v>0</v>
      </c>
      <c r="Q59" s="303"/>
    </row>
    <row r="60" spans="1:17" ht="15" customHeight="1">
      <c r="A60" s="223" t="str">
        <f>'6) Direct - Assignment'!B60</f>
        <v/>
      </c>
      <c r="B60" s="317"/>
      <c r="C60" s="209">
        <f>SUM('6) Direct - Assignment'!C60,'7) Direct Allocation (FTEs)'!D62,'8) Direct Allocation Method 1'!D61,'9) Direct Allocation Method 2'!D61)</f>
        <v>0</v>
      </c>
      <c r="D60" s="209">
        <f>SUM('6) Direct - Assignment'!D60,'7) Direct Allocation (FTEs)'!E62,'8) Direct Allocation Method 1'!E61,'9) Direct Allocation Method 2'!E61)</f>
        <v>0</v>
      </c>
      <c r="E60" s="209">
        <f>SUM('6) Direct - Assignment'!E60,'7) Direct Allocation (FTEs)'!F62,'8) Direct Allocation Method 1'!F61,'9) Direct Allocation Method 2'!F61)</f>
        <v>0</v>
      </c>
      <c r="F60" s="209">
        <f>SUM('6) Direct - Assignment'!F60,'7) Direct Allocation (FTEs)'!G62,'8) Direct Allocation Method 1'!G61,'9) Direct Allocation Method 2'!G61)</f>
        <v>0</v>
      </c>
      <c r="G60" s="209">
        <f>SUM('6) Direct - Assignment'!G60,'7) Direct Allocation (FTEs)'!H62,'8) Direct Allocation Method 1'!H61,'9) Direct Allocation Method 2'!H61)</f>
        <v>0</v>
      </c>
      <c r="H60" s="209">
        <f>SUM('6) Direct - Assignment'!H60,'7) Direct Allocation (FTEs)'!I62,'8) Direct Allocation Method 1'!I61,'9) Direct Allocation Method 2'!I61)</f>
        <v>0</v>
      </c>
      <c r="I60" s="209">
        <f>SUM('6) Direct - Assignment'!I60,'7) Direct Allocation (FTEs)'!J62,'8) Direct Allocation Method 1'!J61,'9) Direct Allocation Method 2'!J61)</f>
        <v>0</v>
      </c>
      <c r="J60" s="209">
        <f>SUM('6) Direct - Assignment'!J60,'7) Direct Allocation (FTEs)'!K62,'8) Direct Allocation Method 1'!K61,'9) Direct Allocation Method 2'!K61)</f>
        <v>0</v>
      </c>
      <c r="K60" s="209">
        <f>SUM('6) Direct - Assignment'!K60,'7) Direct Allocation (FTEs)'!L62,'8) Direct Allocation Method 1'!L61,'9) Direct Allocation Method 2'!L61)</f>
        <v>0</v>
      </c>
      <c r="L60" s="210">
        <f t="shared" si="23"/>
        <v>0</v>
      </c>
      <c r="M60" s="209">
        <f>SUM('6) Direct - Assignment'!M60,'7) Direct Allocation (FTEs)'!N62,'8) Direct Allocation Method 1'!N61,'9) Direct Allocation Method 2'!N61)</f>
        <v>0</v>
      </c>
      <c r="N60" s="209">
        <f>SUM('6) Direct - Assignment'!N60,'7) Direct Allocation (FTEs)'!O62,'8) Direct Allocation Method 1'!O61,'9) Direct Allocation Method 2'!O61)</f>
        <v>0</v>
      </c>
      <c r="O60" s="211">
        <f t="shared" si="24"/>
        <v>0</v>
      </c>
      <c r="P60" s="212">
        <f t="shared" si="25"/>
        <v>0</v>
      </c>
      <c r="Q60" s="303"/>
    </row>
    <row r="61" spans="1:17" ht="15" customHeight="1">
      <c r="A61" s="223" t="str">
        <f>'6) Direct - Assignment'!B61</f>
        <v/>
      </c>
      <c r="B61" s="317"/>
      <c r="C61" s="209">
        <f>SUM('6) Direct - Assignment'!C61,'7) Direct Allocation (FTEs)'!D63,'8) Direct Allocation Method 1'!D62,'9) Direct Allocation Method 2'!D62)</f>
        <v>0</v>
      </c>
      <c r="D61" s="209">
        <f>SUM('6) Direct - Assignment'!D61,'7) Direct Allocation (FTEs)'!E63,'8) Direct Allocation Method 1'!E62,'9) Direct Allocation Method 2'!E62)</f>
        <v>0</v>
      </c>
      <c r="E61" s="209">
        <f>SUM('6) Direct - Assignment'!E61,'7) Direct Allocation (FTEs)'!F63,'8) Direct Allocation Method 1'!F62,'9) Direct Allocation Method 2'!F62)</f>
        <v>0</v>
      </c>
      <c r="F61" s="209">
        <f>SUM('6) Direct - Assignment'!F61,'7) Direct Allocation (FTEs)'!G63,'8) Direct Allocation Method 1'!G62,'9) Direct Allocation Method 2'!G62)</f>
        <v>0</v>
      </c>
      <c r="G61" s="209">
        <f>SUM('6) Direct - Assignment'!G61,'7) Direct Allocation (FTEs)'!H63,'8) Direct Allocation Method 1'!H62,'9) Direct Allocation Method 2'!H62)</f>
        <v>0</v>
      </c>
      <c r="H61" s="209">
        <f>SUM('6) Direct - Assignment'!H61,'7) Direct Allocation (FTEs)'!I63,'8) Direct Allocation Method 1'!I62,'9) Direct Allocation Method 2'!I62)</f>
        <v>0</v>
      </c>
      <c r="I61" s="209">
        <f>SUM('6) Direct - Assignment'!I61,'7) Direct Allocation (FTEs)'!J63,'8) Direct Allocation Method 1'!J62,'9) Direct Allocation Method 2'!J62)</f>
        <v>0</v>
      </c>
      <c r="J61" s="209">
        <f>SUM('6) Direct - Assignment'!J61,'7) Direct Allocation (FTEs)'!K63,'8) Direct Allocation Method 1'!K62,'9) Direct Allocation Method 2'!K62)</f>
        <v>0</v>
      </c>
      <c r="K61" s="209">
        <f>SUM('6) Direct - Assignment'!K61,'7) Direct Allocation (FTEs)'!L63,'8) Direct Allocation Method 1'!L62,'9) Direct Allocation Method 2'!L62)</f>
        <v>0</v>
      </c>
      <c r="L61" s="210">
        <f t="shared" si="22"/>
        <v>0</v>
      </c>
      <c r="M61" s="209">
        <f>SUM('6) Direct - Assignment'!M61,'7) Direct Allocation (FTEs)'!N63,'8) Direct Allocation Method 1'!N62,'9) Direct Allocation Method 2'!N62)</f>
        <v>0</v>
      </c>
      <c r="N61" s="209">
        <f>SUM('6) Direct - Assignment'!N61,'7) Direct Allocation (FTEs)'!O63,'8) Direct Allocation Method 1'!O62,'9) Direct Allocation Method 2'!O62)</f>
        <v>0</v>
      </c>
      <c r="O61" s="211">
        <f t="shared" si="8"/>
        <v>0</v>
      </c>
      <c r="P61" s="212">
        <f t="shared" si="9"/>
        <v>0</v>
      </c>
      <c r="Q61" s="303"/>
    </row>
    <row r="62" spans="1:17" ht="15" customHeight="1">
      <c r="A62" s="319" t="str">
        <f>'6) Direct - Assignment'!B62</f>
        <v>TOTAL EXPENSES before Allocation</v>
      </c>
      <c r="B62" s="320"/>
      <c r="C62" s="225">
        <f t="shared" ref="C62:K62" si="26">SUM(C25:C61)</f>
        <v>0</v>
      </c>
      <c r="D62" s="225">
        <f t="shared" si="26"/>
        <v>0</v>
      </c>
      <c r="E62" s="225">
        <f t="shared" si="26"/>
        <v>0</v>
      </c>
      <c r="F62" s="225">
        <f t="shared" si="26"/>
        <v>0</v>
      </c>
      <c r="G62" s="225">
        <f t="shared" si="26"/>
        <v>0</v>
      </c>
      <c r="H62" s="225">
        <f t="shared" si="26"/>
        <v>0</v>
      </c>
      <c r="I62" s="225">
        <f t="shared" si="26"/>
        <v>0</v>
      </c>
      <c r="J62" s="225">
        <f t="shared" si="26"/>
        <v>0</v>
      </c>
      <c r="K62" s="225">
        <f t="shared" si="26"/>
        <v>0</v>
      </c>
      <c r="L62" s="226">
        <f>SUM(L24:L61)</f>
        <v>0</v>
      </c>
      <c r="M62" s="225">
        <f>SUM(M25:M61)</f>
        <v>0</v>
      </c>
      <c r="N62" s="225">
        <f>SUM(N25:N61)</f>
        <v>0</v>
      </c>
      <c r="O62" s="227">
        <f>SUM(O25:O61)</f>
        <v>0</v>
      </c>
      <c r="P62" s="228">
        <f>SUM(P25:P61)</f>
        <v>0</v>
      </c>
      <c r="Q62" s="303"/>
    </row>
    <row r="63" spans="1:17" ht="15" customHeight="1" thickBot="1">
      <c r="A63" s="354" t="str">
        <f>'6) Direct - Assignment'!B63</f>
        <v>Indirect Allocation</v>
      </c>
      <c r="B63" s="355"/>
      <c r="C63" s="219">
        <f>+'10) Indirect Allocation'!C65</f>
        <v>0</v>
      </c>
      <c r="D63" s="219">
        <f>+'10) Indirect Allocation'!D65</f>
        <v>0</v>
      </c>
      <c r="E63" s="219">
        <f>+'10) Indirect Allocation'!E65</f>
        <v>0</v>
      </c>
      <c r="F63" s="219">
        <f>+'10) Indirect Allocation'!F65</f>
        <v>0</v>
      </c>
      <c r="G63" s="219">
        <f>+'10) Indirect Allocation'!G65</f>
        <v>0</v>
      </c>
      <c r="H63" s="219">
        <f>+'10) Indirect Allocation'!H65</f>
        <v>0</v>
      </c>
      <c r="I63" s="219">
        <f>+'10) Indirect Allocation'!I65</f>
        <v>0</v>
      </c>
      <c r="J63" s="219">
        <f>+'10) Indirect Allocation'!J65</f>
        <v>0</v>
      </c>
      <c r="K63" s="219">
        <f>+'10) Indirect Allocation'!K65</f>
        <v>0</v>
      </c>
      <c r="L63" s="356">
        <f t="shared" si="22"/>
        <v>0</v>
      </c>
      <c r="M63" s="357">
        <f>+'10) Indirect Allocation'!M65</f>
        <v>0</v>
      </c>
      <c r="N63" s="219">
        <f>+'10) Indirect Allocation'!N65</f>
        <v>0</v>
      </c>
      <c r="O63" s="358">
        <f t="shared" ref="O63:O64" si="27">SUM(M63:N63)</f>
        <v>0</v>
      </c>
      <c r="P63" s="359">
        <f t="shared" ref="P63:P64" si="28">+L63+O63</f>
        <v>0</v>
      </c>
      <c r="Q63" s="303"/>
    </row>
    <row r="64" spans="1:17" ht="15" customHeight="1" thickBot="1">
      <c r="A64" s="360" t="str">
        <f>'6) Direct - Assignment'!B64</f>
        <v>TOTAL EXPENSES + Indirect</v>
      </c>
      <c r="B64" s="361"/>
      <c r="C64" s="219">
        <f>+C62+C63</f>
        <v>0</v>
      </c>
      <c r="D64" s="219">
        <f t="shared" ref="D64:K64" si="29">+D62+D63</f>
        <v>0</v>
      </c>
      <c r="E64" s="219">
        <f t="shared" si="29"/>
        <v>0</v>
      </c>
      <c r="F64" s="219">
        <f t="shared" si="29"/>
        <v>0</v>
      </c>
      <c r="G64" s="219">
        <f t="shared" si="29"/>
        <v>0</v>
      </c>
      <c r="H64" s="219">
        <f t="shared" si="29"/>
        <v>0</v>
      </c>
      <c r="I64" s="219">
        <f t="shared" si="29"/>
        <v>0</v>
      </c>
      <c r="J64" s="219">
        <f t="shared" si="29"/>
        <v>0</v>
      </c>
      <c r="K64" s="219">
        <f t="shared" si="29"/>
        <v>0</v>
      </c>
      <c r="L64" s="362">
        <f t="shared" si="22"/>
        <v>0</v>
      </c>
      <c r="M64" s="363">
        <f t="shared" ref="M64:N64" si="30">+M62+M63</f>
        <v>0</v>
      </c>
      <c r="N64" s="364">
        <f t="shared" si="30"/>
        <v>0</v>
      </c>
      <c r="O64" s="365">
        <f t="shared" si="27"/>
        <v>0</v>
      </c>
      <c r="P64" s="366">
        <f t="shared" si="28"/>
        <v>0</v>
      </c>
      <c r="Q64" s="303"/>
    </row>
    <row r="65" spans="1:17" ht="15" customHeight="1" thickBot="1">
      <c r="A65" s="367" t="s">
        <v>144</v>
      </c>
      <c r="B65" s="328"/>
      <c r="C65" s="368">
        <f>IFERROR(+C15/$L15,0)</f>
        <v>0</v>
      </c>
      <c r="D65" s="369">
        <f t="shared" ref="D65:K65" si="31">IFERROR(+D15/$L15,0)</f>
        <v>0</v>
      </c>
      <c r="E65" s="369">
        <f t="shared" si="31"/>
        <v>0</v>
      </c>
      <c r="F65" s="369">
        <f t="shared" si="31"/>
        <v>0</v>
      </c>
      <c r="G65" s="369">
        <f t="shared" si="31"/>
        <v>0</v>
      </c>
      <c r="H65" s="369">
        <f t="shared" si="31"/>
        <v>0</v>
      </c>
      <c r="I65" s="369">
        <f t="shared" si="31"/>
        <v>0</v>
      </c>
      <c r="J65" s="369">
        <f t="shared" si="31"/>
        <v>0</v>
      </c>
      <c r="K65" s="370">
        <f t="shared" si="31"/>
        <v>0</v>
      </c>
      <c r="L65" s="371">
        <f t="shared" si="22"/>
        <v>0</v>
      </c>
      <c r="M65" s="331" t="s">
        <v>141</v>
      </c>
      <c r="N65" s="331" t="s">
        <v>141</v>
      </c>
      <c r="O65" s="372"/>
      <c r="P65" s="373"/>
      <c r="Q65" s="303"/>
    </row>
    <row r="66" spans="1:17" ht="15" customHeight="1" thickBot="1">
      <c r="A66" s="339" t="s">
        <v>74</v>
      </c>
      <c r="B66" s="339"/>
      <c r="C66" s="374">
        <f>IFERROR(+C65*$N$64,0)</f>
        <v>0</v>
      </c>
      <c r="D66" s="374">
        <f>IFERROR(+D65*$N$64,0)</f>
        <v>0</v>
      </c>
      <c r="E66" s="374">
        <f t="shared" ref="E66:K66" si="32">IFERROR(+E65*$N$64,0)</f>
        <v>0</v>
      </c>
      <c r="F66" s="374">
        <f t="shared" si="32"/>
        <v>0</v>
      </c>
      <c r="G66" s="374">
        <f t="shared" si="32"/>
        <v>0</v>
      </c>
      <c r="H66" s="374">
        <f t="shared" si="32"/>
        <v>0</v>
      </c>
      <c r="I66" s="374">
        <f t="shared" si="32"/>
        <v>0</v>
      </c>
      <c r="J66" s="374">
        <f t="shared" si="32"/>
        <v>0</v>
      </c>
      <c r="K66" s="375">
        <f t="shared" si="32"/>
        <v>0</v>
      </c>
      <c r="L66" s="376">
        <f>SUM(C66:K66)</f>
        <v>0</v>
      </c>
      <c r="M66" s="377"/>
      <c r="N66" s="378">
        <f>-N64</f>
        <v>0</v>
      </c>
      <c r="O66" s="378"/>
      <c r="P66" s="346"/>
    </row>
  </sheetData>
  <mergeCells count="3">
    <mergeCell ref="C2:L2"/>
    <mergeCell ref="M2:O2"/>
    <mergeCell ref="A1:B1"/>
  </mergeCells>
  <printOptions horizontalCentered="1"/>
  <pageMargins left="0.25" right="0.25" top="0.5" bottom="0.25" header="0.3" footer="0.3"/>
  <pageSetup scale="66" fitToWidth="2" orientation="portrait" r:id="rId1"/>
  <colBreaks count="1" manualBreakCount="1">
    <brk id="12" max="65" man="1"/>
  </colBreaks>
  <extLst>
    <ext xmlns:x14="http://schemas.microsoft.com/office/spreadsheetml/2009/9/main" uri="{78C0D931-6437-407d-A8EE-F0AAD7539E65}">
      <x14:conditionalFormattings>
        <x14:conditionalFormatting xmlns:xm="http://schemas.microsoft.com/office/excel/2006/main">
          <x14:cfRule type="expression" priority="2" id="{F6313159-ADE9-4C3C-938A-F55DB10BB90E}">
            <xm:f>'3) Your Chart of Accounts'!$B31="H"</xm:f>
            <x14:dxf>
              <font>
                <b/>
                <i/>
              </font>
            </x14:dxf>
          </x14:cfRule>
          <xm:sqref>A31:A61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0"/>
  <sheetViews>
    <sheetView zoomScaleNormal="100" workbookViewId="0">
      <pane xSplit="2" ySplit="3" topLeftCell="C46" activePane="bottomRight" state="frozen"/>
      <selection pane="bottomRight" sqref="A1:B1"/>
      <selection pane="bottomLeft" activeCell="A4" sqref="A4"/>
      <selection pane="topRight" activeCell="C1" sqref="C1"/>
    </sheetView>
  </sheetViews>
  <sheetFormatPr defaultRowHeight="12"/>
  <cols>
    <col min="1" max="1" width="28.77734375" style="2" customWidth="1"/>
    <col min="2" max="2" width="1.77734375" style="2" customWidth="1"/>
    <col min="3" max="11" width="8.77734375" style="2" customWidth="1"/>
    <col min="12" max="12" width="10.77734375" style="2" customWidth="1"/>
    <col min="13" max="14" width="8.77734375" style="2" customWidth="1"/>
    <col min="15" max="15" width="9.77734375" style="2" customWidth="1"/>
    <col min="16" max="16" width="9.33203125" style="2" bestFit="1" customWidth="1"/>
    <col min="17" max="17" width="30.77734375" style="2" customWidth="1"/>
    <col min="18" max="16384" width="8.88671875" style="2"/>
  </cols>
  <sheetData>
    <row r="1" spans="1:17" ht="15" customHeight="1">
      <c r="A1" s="426" t="str">
        <f>IF('2) Your Programs'!B6="","",'2) Your Programs'!B6)</f>
        <v/>
      </c>
      <c r="B1" s="426"/>
      <c r="C1" s="184"/>
      <c r="D1" s="184"/>
      <c r="E1" s="185"/>
      <c r="F1" s="185"/>
      <c r="G1" s="185"/>
      <c r="H1" s="185"/>
      <c r="I1" s="185"/>
      <c r="J1" s="185"/>
      <c r="K1" s="185"/>
      <c r="L1" s="185"/>
      <c r="M1" s="185"/>
      <c r="N1" s="185"/>
      <c r="O1" s="185"/>
      <c r="P1" s="185"/>
      <c r="Q1" s="185"/>
    </row>
    <row r="2" spans="1:17" ht="16.5" thickBot="1">
      <c r="A2" s="305" t="s">
        <v>145</v>
      </c>
      <c r="B2" s="306"/>
      <c r="C2" s="423" t="s">
        <v>116</v>
      </c>
      <c r="D2" s="424"/>
      <c r="E2" s="424"/>
      <c r="F2" s="424"/>
      <c r="G2" s="424"/>
      <c r="H2" s="424"/>
      <c r="I2" s="424"/>
      <c r="J2" s="424"/>
      <c r="K2" s="424"/>
      <c r="L2" s="425"/>
      <c r="M2" s="420" t="s">
        <v>117</v>
      </c>
      <c r="N2" s="420"/>
      <c r="O2" s="421"/>
      <c r="P2" s="242" t="s">
        <v>103</v>
      </c>
      <c r="Q2" s="307" t="s">
        <v>120</v>
      </c>
    </row>
    <row r="3" spans="1:17" ht="36">
      <c r="A3" s="195">
        <f>+'2) Your Programs'!$B$10</f>
        <v>0</v>
      </c>
      <c r="B3" s="308"/>
      <c r="C3" s="196" t="str">
        <f>IF('2) Your Programs'!B15=0,"",'2) Your Programs'!B15)</f>
        <v/>
      </c>
      <c r="D3" s="196" t="str">
        <f>IF('2) Your Programs'!B16=0,"",'2) Your Programs'!B16)</f>
        <v/>
      </c>
      <c r="E3" s="196" t="str">
        <f>IF('2) Your Programs'!B17=0,"",'2) Your Programs'!B17)</f>
        <v/>
      </c>
      <c r="F3" s="196" t="str">
        <f>IF('2) Your Programs'!B18=0,"",'2) Your Programs'!B18)</f>
        <v/>
      </c>
      <c r="G3" s="196" t="str">
        <f>IF('2) Your Programs'!B19=0,"",'2) Your Programs'!B19)</f>
        <v/>
      </c>
      <c r="H3" s="196" t="str">
        <f>IF('2) Your Programs'!B20=0,"",'2) Your Programs'!B20)</f>
        <v/>
      </c>
      <c r="I3" s="196" t="str">
        <f>IF('2) Your Programs'!B21=0,"",'2) Your Programs'!B21)</f>
        <v/>
      </c>
      <c r="J3" s="196" t="str">
        <f>IF('2) Your Programs'!B22=0,"",'2) Your Programs'!B22)</f>
        <v/>
      </c>
      <c r="K3" s="196" t="str">
        <f>IF('2) Your Programs'!B23=0,"",'2) Your Programs'!B23)</f>
        <v/>
      </c>
      <c r="L3" s="247" t="s">
        <v>112</v>
      </c>
      <c r="M3" s="196" t="str">
        <f>+'2) Your Programs'!B24</f>
        <v>Management and General (Admin)</v>
      </c>
      <c r="N3" s="379" t="str">
        <f>+'2) Your Programs'!B25</f>
        <v>Fundraising</v>
      </c>
      <c r="O3" s="249" t="s">
        <v>112</v>
      </c>
      <c r="P3" s="250"/>
      <c r="Q3" s="303"/>
    </row>
    <row r="4" spans="1:17" ht="12.75">
      <c r="A4" s="95"/>
      <c r="B4" s="95"/>
      <c r="C4" s="380"/>
      <c r="D4" s="380"/>
      <c r="E4" s="380"/>
      <c r="F4" s="380"/>
      <c r="G4" s="380"/>
      <c r="H4" s="380"/>
      <c r="I4" s="380"/>
      <c r="J4" s="380"/>
      <c r="K4" s="380"/>
      <c r="L4" s="295"/>
      <c r="M4" s="310"/>
      <c r="N4" s="310"/>
      <c r="O4" s="296"/>
      <c r="P4" s="297"/>
      <c r="Q4" s="303"/>
    </row>
    <row r="5" spans="1:17" ht="12.75">
      <c r="A5" s="349"/>
      <c r="B5" s="95"/>
      <c r="C5" s="298"/>
      <c r="D5" s="298"/>
      <c r="E5" s="298"/>
      <c r="F5" s="298"/>
      <c r="G5" s="298"/>
      <c r="H5" s="298"/>
      <c r="I5" s="298"/>
      <c r="J5" s="298"/>
      <c r="K5" s="298"/>
      <c r="L5" s="264"/>
      <c r="M5" s="298"/>
      <c r="N5" s="298"/>
      <c r="O5" s="265"/>
      <c r="P5" s="266"/>
      <c r="Q5" s="303"/>
    </row>
    <row r="6" spans="1:17" ht="15" customHeight="1">
      <c r="A6" s="70"/>
      <c r="B6" s="70"/>
      <c r="C6" s="205"/>
      <c r="D6" s="205"/>
      <c r="E6" s="205"/>
      <c r="F6" s="205"/>
      <c r="G6" s="205"/>
      <c r="H6" s="205"/>
      <c r="I6" s="205"/>
      <c r="J6" s="205"/>
      <c r="K6" s="205"/>
      <c r="L6" s="206"/>
      <c r="M6" s="205"/>
      <c r="N6" s="205"/>
      <c r="O6" s="207"/>
      <c r="P6" s="208"/>
      <c r="Q6" s="303"/>
    </row>
    <row r="7" spans="1:17" ht="15" customHeight="1">
      <c r="A7" s="73" t="s">
        <v>39</v>
      </c>
      <c r="B7" s="73"/>
      <c r="C7" s="205"/>
      <c r="D7" s="205"/>
      <c r="E7" s="205"/>
      <c r="F7" s="205"/>
      <c r="G7" s="205"/>
      <c r="H7" s="205"/>
      <c r="I7" s="205"/>
      <c r="J7" s="205"/>
      <c r="K7" s="205"/>
      <c r="L7" s="206"/>
      <c r="M7" s="205"/>
      <c r="N7" s="205"/>
      <c r="O7" s="207"/>
      <c r="P7" s="208"/>
      <c r="Q7" s="303"/>
    </row>
    <row r="8" spans="1:17" ht="15" customHeight="1">
      <c r="A8" s="84" t="str">
        <f>'6) Direct - Assignment'!B8</f>
        <v>Contributed Support</v>
      </c>
      <c r="B8" s="84"/>
      <c r="C8" s="209"/>
      <c r="D8" s="209"/>
      <c r="E8" s="209"/>
      <c r="F8" s="209"/>
      <c r="G8" s="209"/>
      <c r="H8" s="209"/>
      <c r="I8" s="209"/>
      <c r="J8" s="209"/>
      <c r="K8" s="209"/>
      <c r="L8" s="210"/>
      <c r="M8" s="209"/>
      <c r="N8" s="209"/>
      <c r="O8" s="211"/>
      <c r="P8" s="212"/>
      <c r="Q8" s="303"/>
    </row>
    <row r="9" spans="1:17" ht="15" customHeight="1">
      <c r="A9" s="79" t="str">
        <f>'6) Direct - Assignment'!B9</f>
        <v/>
      </c>
      <c r="B9" s="313"/>
      <c r="C9" s="209">
        <f>SUM('6) Direct - Assignment'!C9,'7) Direct Allocation (FTEs)'!D11,'8) Direct Allocation Method 1'!D10,'9) Direct Allocation Method 2'!D10)</f>
        <v>0</v>
      </c>
      <c r="D9" s="209">
        <f>SUM('6) Direct - Assignment'!D9,'7) Direct Allocation (FTEs)'!E11,'8) Direct Allocation Method 1'!E10,'9) Direct Allocation Method 2'!E10)</f>
        <v>0</v>
      </c>
      <c r="E9" s="209">
        <f>SUM('6) Direct - Assignment'!E9,'7) Direct Allocation (FTEs)'!F11,'8) Direct Allocation Method 1'!F10,'9) Direct Allocation Method 2'!F10)</f>
        <v>0</v>
      </c>
      <c r="F9" s="209">
        <f>SUM('6) Direct - Assignment'!F9,'7) Direct Allocation (FTEs)'!G11,'8) Direct Allocation Method 1'!G10,'9) Direct Allocation Method 2'!G10)</f>
        <v>0</v>
      </c>
      <c r="G9" s="209">
        <f>SUM('6) Direct - Assignment'!G9,'7) Direct Allocation (FTEs)'!H11,'8) Direct Allocation Method 1'!H10,'9) Direct Allocation Method 2'!H10)</f>
        <v>0</v>
      </c>
      <c r="H9" s="209">
        <f>SUM('6) Direct - Assignment'!H9,'7) Direct Allocation (FTEs)'!I11,'8) Direct Allocation Method 1'!I10,'9) Direct Allocation Method 2'!I10)</f>
        <v>0</v>
      </c>
      <c r="I9" s="209">
        <f>SUM('6) Direct - Assignment'!I9,'7) Direct Allocation (FTEs)'!J11,'8) Direct Allocation Method 1'!J10,'9) Direct Allocation Method 2'!J10)</f>
        <v>0</v>
      </c>
      <c r="J9" s="209">
        <f>SUM('6) Direct - Assignment'!J9,'7) Direct Allocation (FTEs)'!K11,'8) Direct Allocation Method 1'!K10,'9) Direct Allocation Method 2'!K10)</f>
        <v>0</v>
      </c>
      <c r="K9" s="209">
        <f>SUM('6) Direct - Assignment'!K9,'7) Direct Allocation (FTEs)'!L11,'8) Direct Allocation Method 1'!L10,'9) Direct Allocation Method 2'!L10)</f>
        <v>0</v>
      </c>
      <c r="L9" s="210">
        <f>SUM(C9:K9)</f>
        <v>0</v>
      </c>
      <c r="M9" s="209">
        <f>SUM('6) Direct - Assignment'!M9,'7) Direct Allocation (FTEs)'!N11,'8) Direct Allocation Method 1'!N10,'9) Direct Allocation Method 2'!N10)</f>
        <v>0</v>
      </c>
      <c r="N9" s="209">
        <f>SUM('6) Direct - Assignment'!N9,'7) Direct Allocation (FTEs)'!O11,'8) Direct Allocation Method 1'!O10,'9) Direct Allocation Method 2'!O10)</f>
        <v>0</v>
      </c>
      <c r="O9" s="211">
        <f>SUM(M9:N9)</f>
        <v>0</v>
      </c>
      <c r="P9" s="212">
        <f>+L9+O9</f>
        <v>0</v>
      </c>
      <c r="Q9" s="303"/>
    </row>
    <row r="10" spans="1:17" ht="15" customHeight="1">
      <c r="A10" s="79" t="str">
        <f>'6) Direct - Assignment'!B10</f>
        <v/>
      </c>
      <c r="B10" s="313"/>
      <c r="C10" s="209">
        <f>SUM('6) Direct - Assignment'!C10,'7) Direct Allocation (FTEs)'!D12,'8) Direct Allocation Method 1'!D11,'9) Direct Allocation Method 2'!D11)</f>
        <v>0</v>
      </c>
      <c r="D10" s="209">
        <f>SUM('6) Direct - Assignment'!D10,'7) Direct Allocation (FTEs)'!E12,'8) Direct Allocation Method 1'!E11,'9) Direct Allocation Method 2'!E11)</f>
        <v>0</v>
      </c>
      <c r="E10" s="209">
        <f>SUM('6) Direct - Assignment'!E10,'7) Direct Allocation (FTEs)'!F12,'8) Direct Allocation Method 1'!F11,'9) Direct Allocation Method 2'!F11)</f>
        <v>0</v>
      </c>
      <c r="F10" s="209">
        <f>SUM('6) Direct - Assignment'!F10,'7) Direct Allocation (FTEs)'!G12,'8) Direct Allocation Method 1'!G11,'9) Direct Allocation Method 2'!G11)</f>
        <v>0</v>
      </c>
      <c r="G10" s="209">
        <f>SUM('6) Direct - Assignment'!G10,'7) Direct Allocation (FTEs)'!H12,'8) Direct Allocation Method 1'!H11,'9) Direct Allocation Method 2'!H11)</f>
        <v>0</v>
      </c>
      <c r="H10" s="209">
        <f>SUM('6) Direct - Assignment'!H10,'7) Direct Allocation (FTEs)'!I12,'8) Direct Allocation Method 1'!I11,'9) Direct Allocation Method 2'!I11)</f>
        <v>0</v>
      </c>
      <c r="I10" s="209">
        <f>SUM('6) Direct - Assignment'!I10,'7) Direct Allocation (FTEs)'!J12,'8) Direct Allocation Method 1'!J11,'9) Direct Allocation Method 2'!J11)</f>
        <v>0</v>
      </c>
      <c r="J10" s="209">
        <f>SUM('6) Direct - Assignment'!J10,'7) Direct Allocation (FTEs)'!K12,'8) Direct Allocation Method 1'!K11,'9) Direct Allocation Method 2'!K11)</f>
        <v>0</v>
      </c>
      <c r="K10" s="209">
        <f>SUM('6) Direct - Assignment'!K10,'7) Direct Allocation (FTEs)'!L12,'8) Direct Allocation Method 1'!L11,'9) Direct Allocation Method 2'!L11)</f>
        <v>0</v>
      </c>
      <c r="L10" s="210">
        <f t="shared" ref="L10:L22" si="0">SUM(C10:K10)</f>
        <v>0</v>
      </c>
      <c r="M10" s="209">
        <f>SUM('6) Direct - Assignment'!M10,'7) Direct Allocation (FTEs)'!N12,'8) Direct Allocation Method 1'!N11,'9) Direct Allocation Method 2'!N11)</f>
        <v>0</v>
      </c>
      <c r="N10" s="209">
        <f>SUM('6) Direct - Assignment'!N10,'7) Direct Allocation (FTEs)'!O12,'8) Direct Allocation Method 1'!O11,'9) Direct Allocation Method 2'!O11)</f>
        <v>0</v>
      </c>
      <c r="O10" s="211">
        <f t="shared" ref="O10:O22" si="1">SUM(M10:N10)</f>
        <v>0</v>
      </c>
      <c r="P10" s="212">
        <f t="shared" ref="P10:P22" si="2">+L10+O10</f>
        <v>0</v>
      </c>
      <c r="Q10" s="303"/>
    </row>
    <row r="11" spans="1:17" ht="15" customHeight="1">
      <c r="A11" s="79" t="str">
        <f>'6) Direct - Assignment'!B11</f>
        <v/>
      </c>
      <c r="B11" s="313"/>
      <c r="C11" s="209">
        <f>SUM('6) Direct - Assignment'!C11,'7) Direct Allocation (FTEs)'!D13,'8) Direct Allocation Method 1'!D12,'9) Direct Allocation Method 2'!D12)</f>
        <v>0</v>
      </c>
      <c r="D11" s="209">
        <f>SUM('6) Direct - Assignment'!D11,'7) Direct Allocation (FTEs)'!E13,'8) Direct Allocation Method 1'!E12,'9) Direct Allocation Method 2'!E12)</f>
        <v>0</v>
      </c>
      <c r="E11" s="209">
        <f>SUM('6) Direct - Assignment'!E11,'7) Direct Allocation (FTEs)'!F13,'8) Direct Allocation Method 1'!F12,'9) Direct Allocation Method 2'!F12)</f>
        <v>0</v>
      </c>
      <c r="F11" s="209">
        <f>SUM('6) Direct - Assignment'!F11,'7) Direct Allocation (FTEs)'!G13,'8) Direct Allocation Method 1'!G12,'9) Direct Allocation Method 2'!G12)</f>
        <v>0</v>
      </c>
      <c r="G11" s="209">
        <f>SUM('6) Direct - Assignment'!G11,'7) Direct Allocation (FTEs)'!H13,'8) Direct Allocation Method 1'!H12,'9) Direct Allocation Method 2'!H12)</f>
        <v>0</v>
      </c>
      <c r="H11" s="209">
        <f>SUM('6) Direct - Assignment'!H11,'7) Direct Allocation (FTEs)'!I13,'8) Direct Allocation Method 1'!I12,'9) Direct Allocation Method 2'!I12)</f>
        <v>0</v>
      </c>
      <c r="I11" s="209">
        <f>SUM('6) Direct - Assignment'!I11,'7) Direct Allocation (FTEs)'!J13,'8) Direct Allocation Method 1'!J12,'9) Direct Allocation Method 2'!J12)</f>
        <v>0</v>
      </c>
      <c r="J11" s="209">
        <f>SUM('6) Direct - Assignment'!J11,'7) Direct Allocation (FTEs)'!K13,'8) Direct Allocation Method 1'!K12,'9) Direct Allocation Method 2'!K12)</f>
        <v>0</v>
      </c>
      <c r="K11" s="209">
        <f>SUM('6) Direct - Assignment'!K11,'7) Direct Allocation (FTEs)'!L13,'8) Direct Allocation Method 1'!L12,'9) Direct Allocation Method 2'!L12)</f>
        <v>0</v>
      </c>
      <c r="L11" s="210">
        <f t="shared" si="0"/>
        <v>0</v>
      </c>
      <c r="M11" s="209">
        <f>SUM('6) Direct - Assignment'!M11,'7) Direct Allocation (FTEs)'!N13,'8) Direct Allocation Method 1'!N12,'9) Direct Allocation Method 2'!N12)</f>
        <v>0</v>
      </c>
      <c r="N11" s="209">
        <f>SUM('6) Direct - Assignment'!N11,'7) Direct Allocation (FTEs)'!O13,'8) Direct Allocation Method 1'!O12,'9) Direct Allocation Method 2'!O12)</f>
        <v>0</v>
      </c>
      <c r="O11" s="211">
        <f t="shared" si="1"/>
        <v>0</v>
      </c>
      <c r="P11" s="212">
        <f t="shared" si="2"/>
        <v>0</v>
      </c>
      <c r="Q11" s="303"/>
    </row>
    <row r="12" spans="1:17" ht="15" customHeight="1">
      <c r="A12" s="79" t="str">
        <f>'6) Direct - Assignment'!B12</f>
        <v/>
      </c>
      <c r="B12" s="313"/>
      <c r="C12" s="209">
        <f>SUM('6) Direct - Assignment'!C12,'7) Direct Allocation (FTEs)'!D14,'8) Direct Allocation Method 1'!D13,'9) Direct Allocation Method 2'!D13)</f>
        <v>0</v>
      </c>
      <c r="D12" s="209">
        <f>SUM('6) Direct - Assignment'!D12,'7) Direct Allocation (FTEs)'!E14,'8) Direct Allocation Method 1'!E13,'9) Direct Allocation Method 2'!E13)</f>
        <v>0</v>
      </c>
      <c r="E12" s="209">
        <f>SUM('6) Direct - Assignment'!E12,'7) Direct Allocation (FTEs)'!F14,'8) Direct Allocation Method 1'!F13,'9) Direct Allocation Method 2'!F13)</f>
        <v>0</v>
      </c>
      <c r="F12" s="209">
        <f>SUM('6) Direct - Assignment'!F12,'7) Direct Allocation (FTEs)'!G14,'8) Direct Allocation Method 1'!G13,'9) Direct Allocation Method 2'!G13)</f>
        <v>0</v>
      </c>
      <c r="G12" s="209">
        <f>SUM('6) Direct - Assignment'!G12,'7) Direct Allocation (FTEs)'!H14,'8) Direct Allocation Method 1'!H13,'9) Direct Allocation Method 2'!H13)</f>
        <v>0</v>
      </c>
      <c r="H12" s="209">
        <f>SUM('6) Direct - Assignment'!H12,'7) Direct Allocation (FTEs)'!I14,'8) Direct Allocation Method 1'!I13,'9) Direct Allocation Method 2'!I13)</f>
        <v>0</v>
      </c>
      <c r="I12" s="209">
        <f>SUM('6) Direct - Assignment'!I12,'7) Direct Allocation (FTEs)'!J14,'8) Direct Allocation Method 1'!J13,'9) Direct Allocation Method 2'!J13)</f>
        <v>0</v>
      </c>
      <c r="J12" s="209">
        <f>SUM('6) Direct - Assignment'!J12,'7) Direct Allocation (FTEs)'!K14,'8) Direct Allocation Method 1'!K13,'9) Direct Allocation Method 2'!K13)</f>
        <v>0</v>
      </c>
      <c r="K12" s="209">
        <f>SUM('6) Direct - Assignment'!K12,'7) Direct Allocation (FTEs)'!L14,'8) Direct Allocation Method 1'!L13,'9) Direct Allocation Method 2'!L13)</f>
        <v>0</v>
      </c>
      <c r="L12" s="210">
        <f t="shared" si="0"/>
        <v>0</v>
      </c>
      <c r="M12" s="209">
        <f>SUM('6) Direct - Assignment'!M12,'7) Direct Allocation (FTEs)'!N14,'8) Direct Allocation Method 1'!N13,'9) Direct Allocation Method 2'!N13)</f>
        <v>0</v>
      </c>
      <c r="N12" s="209">
        <f>SUM('6) Direct - Assignment'!N12,'7) Direct Allocation (FTEs)'!O14,'8) Direct Allocation Method 1'!O13,'9) Direct Allocation Method 2'!O13)</f>
        <v>0</v>
      </c>
      <c r="O12" s="211">
        <f t="shared" si="1"/>
        <v>0</v>
      </c>
      <c r="P12" s="212">
        <f t="shared" si="2"/>
        <v>0</v>
      </c>
      <c r="Q12" s="303"/>
    </row>
    <row r="13" spans="1:17" ht="15" customHeight="1">
      <c r="A13" s="79" t="str">
        <f>'6) Direct - Assignment'!B13</f>
        <v/>
      </c>
      <c r="B13" s="313"/>
      <c r="C13" s="209">
        <f>SUM('6) Direct - Assignment'!C13,'7) Direct Allocation (FTEs)'!D15,'8) Direct Allocation Method 1'!D14,'9) Direct Allocation Method 2'!D14)</f>
        <v>0</v>
      </c>
      <c r="D13" s="209">
        <f>SUM('6) Direct - Assignment'!D13,'7) Direct Allocation (FTEs)'!E15,'8) Direct Allocation Method 1'!E14,'9) Direct Allocation Method 2'!E14)</f>
        <v>0</v>
      </c>
      <c r="E13" s="209">
        <f>SUM('6) Direct - Assignment'!E13,'7) Direct Allocation (FTEs)'!F15,'8) Direct Allocation Method 1'!F14,'9) Direct Allocation Method 2'!F14)</f>
        <v>0</v>
      </c>
      <c r="F13" s="209">
        <f>SUM('6) Direct - Assignment'!F13,'7) Direct Allocation (FTEs)'!G15,'8) Direct Allocation Method 1'!G14,'9) Direct Allocation Method 2'!G14)</f>
        <v>0</v>
      </c>
      <c r="G13" s="209">
        <f>SUM('6) Direct - Assignment'!G13,'7) Direct Allocation (FTEs)'!H15,'8) Direct Allocation Method 1'!H14,'9) Direct Allocation Method 2'!H14)</f>
        <v>0</v>
      </c>
      <c r="H13" s="209">
        <f>SUM('6) Direct - Assignment'!H13,'7) Direct Allocation (FTEs)'!I15,'8) Direct Allocation Method 1'!I14,'9) Direct Allocation Method 2'!I14)</f>
        <v>0</v>
      </c>
      <c r="I13" s="209">
        <f>SUM('6) Direct - Assignment'!I13,'7) Direct Allocation (FTEs)'!J15,'8) Direct Allocation Method 1'!J14,'9) Direct Allocation Method 2'!J14)</f>
        <v>0</v>
      </c>
      <c r="J13" s="209">
        <f>SUM('6) Direct - Assignment'!J13,'7) Direct Allocation (FTEs)'!K15,'8) Direct Allocation Method 1'!K14,'9) Direct Allocation Method 2'!K14)</f>
        <v>0</v>
      </c>
      <c r="K13" s="209">
        <f>SUM('6) Direct - Assignment'!K13,'7) Direct Allocation (FTEs)'!L15,'8) Direct Allocation Method 1'!L14,'9) Direct Allocation Method 2'!L14)</f>
        <v>0</v>
      </c>
      <c r="L13" s="210">
        <f t="shared" si="0"/>
        <v>0</v>
      </c>
      <c r="M13" s="209">
        <f>SUM('6) Direct - Assignment'!M13,'7) Direct Allocation (FTEs)'!N15,'8) Direct Allocation Method 1'!N14,'9) Direct Allocation Method 2'!N14)</f>
        <v>0</v>
      </c>
      <c r="N13" s="209">
        <f>SUM('6) Direct - Assignment'!N13,'7) Direct Allocation (FTEs)'!O15,'8) Direct Allocation Method 1'!O14,'9) Direct Allocation Method 2'!O14)</f>
        <v>0</v>
      </c>
      <c r="O13" s="211">
        <f t="shared" si="1"/>
        <v>0</v>
      </c>
      <c r="P13" s="212">
        <f t="shared" si="2"/>
        <v>0</v>
      </c>
      <c r="Q13" s="303"/>
    </row>
    <row r="14" spans="1:17" ht="15" customHeight="1">
      <c r="A14" s="79" t="str">
        <f>'6) Direct - Assignment'!B14</f>
        <v>Revenue Released from Restrictions</v>
      </c>
      <c r="B14" s="313"/>
      <c r="C14" s="209">
        <f>SUM('6) Direct - Assignment'!C14,'7) Direct Allocation (FTEs)'!D16,'8) Direct Allocation Method 1'!D15,'9) Direct Allocation Method 2'!D15)</f>
        <v>0</v>
      </c>
      <c r="D14" s="209">
        <f>SUM('6) Direct - Assignment'!D14,'7) Direct Allocation (FTEs)'!E16,'8) Direct Allocation Method 1'!E15,'9) Direct Allocation Method 2'!E15)</f>
        <v>0</v>
      </c>
      <c r="E14" s="209">
        <f>SUM('6) Direct - Assignment'!E14,'7) Direct Allocation (FTEs)'!F16,'8) Direct Allocation Method 1'!F15,'9) Direct Allocation Method 2'!F15)</f>
        <v>0</v>
      </c>
      <c r="F14" s="209">
        <f>SUM('6) Direct - Assignment'!F14,'7) Direct Allocation (FTEs)'!G16,'8) Direct Allocation Method 1'!G15,'9) Direct Allocation Method 2'!G15)</f>
        <v>0</v>
      </c>
      <c r="G14" s="209">
        <f>SUM('6) Direct - Assignment'!G14,'7) Direct Allocation (FTEs)'!H16,'8) Direct Allocation Method 1'!H15,'9) Direct Allocation Method 2'!H15)</f>
        <v>0</v>
      </c>
      <c r="H14" s="209">
        <f>SUM('6) Direct - Assignment'!H14,'7) Direct Allocation (FTEs)'!I16,'8) Direct Allocation Method 1'!I15,'9) Direct Allocation Method 2'!I15)</f>
        <v>0</v>
      </c>
      <c r="I14" s="209">
        <f>SUM('6) Direct - Assignment'!I14,'7) Direct Allocation (FTEs)'!J16,'8) Direct Allocation Method 1'!J15,'9) Direct Allocation Method 2'!J15)</f>
        <v>0</v>
      </c>
      <c r="J14" s="209">
        <f>SUM('6) Direct - Assignment'!J14,'7) Direct Allocation (FTEs)'!K16,'8) Direct Allocation Method 1'!K15,'9) Direct Allocation Method 2'!K15)</f>
        <v>0</v>
      </c>
      <c r="K14" s="209">
        <f>SUM('6) Direct - Assignment'!K14,'7) Direct Allocation (FTEs)'!L16,'8) Direct Allocation Method 1'!L15,'9) Direct Allocation Method 2'!L15)</f>
        <v>0</v>
      </c>
      <c r="L14" s="210">
        <f t="shared" si="0"/>
        <v>0</v>
      </c>
      <c r="M14" s="209">
        <f>SUM('6) Direct - Assignment'!M14,'7) Direct Allocation (FTEs)'!N16,'8) Direct Allocation Method 1'!N15,'9) Direct Allocation Method 2'!N15)</f>
        <v>0</v>
      </c>
      <c r="N14" s="209">
        <f>SUM('6) Direct - Assignment'!N14,'7) Direct Allocation (FTEs)'!O16,'8) Direct Allocation Method 1'!O15,'9) Direct Allocation Method 2'!O15)</f>
        <v>0</v>
      </c>
      <c r="O14" s="211">
        <f t="shared" si="1"/>
        <v>0</v>
      </c>
      <c r="P14" s="212">
        <f t="shared" si="2"/>
        <v>0</v>
      </c>
      <c r="Q14" s="303"/>
    </row>
    <row r="15" spans="1:17" ht="15" customHeight="1">
      <c r="A15" s="80" t="str">
        <f>'6) Direct - Assignment'!B15</f>
        <v>Subtotal Support</v>
      </c>
      <c r="B15" s="313"/>
      <c r="C15" s="209">
        <f>SUM('6) Direct - Assignment'!C15,'7) Direct Allocation (FTEs)'!D17,'8) Direct Allocation Method 1'!D16,'9) Direct Allocation Method 2'!D16)</f>
        <v>0</v>
      </c>
      <c r="D15" s="209">
        <f>SUM('6) Direct - Assignment'!D15,'7) Direct Allocation (FTEs)'!E17,'8) Direct Allocation Method 1'!E16,'9) Direct Allocation Method 2'!E16)</f>
        <v>0</v>
      </c>
      <c r="E15" s="209">
        <f>SUM('6) Direct - Assignment'!E15,'7) Direct Allocation (FTEs)'!F17,'8) Direct Allocation Method 1'!F16,'9) Direct Allocation Method 2'!F16)</f>
        <v>0</v>
      </c>
      <c r="F15" s="209">
        <f>SUM('6) Direct - Assignment'!F15,'7) Direct Allocation (FTEs)'!G17,'8) Direct Allocation Method 1'!G16,'9) Direct Allocation Method 2'!G16)</f>
        <v>0</v>
      </c>
      <c r="G15" s="209">
        <f>SUM('6) Direct - Assignment'!G15,'7) Direct Allocation (FTEs)'!H17,'8) Direct Allocation Method 1'!H16,'9) Direct Allocation Method 2'!H16)</f>
        <v>0</v>
      </c>
      <c r="H15" s="209">
        <f>SUM('6) Direct - Assignment'!H15,'7) Direct Allocation (FTEs)'!I17,'8) Direct Allocation Method 1'!I16,'9) Direct Allocation Method 2'!I16)</f>
        <v>0</v>
      </c>
      <c r="I15" s="209">
        <f>SUM('6) Direct - Assignment'!I15,'7) Direct Allocation (FTEs)'!J17,'8) Direct Allocation Method 1'!J16,'9) Direct Allocation Method 2'!J16)</f>
        <v>0</v>
      </c>
      <c r="J15" s="209">
        <f>SUM('6) Direct - Assignment'!J15,'7) Direct Allocation (FTEs)'!K17,'8) Direct Allocation Method 1'!K16,'9) Direct Allocation Method 2'!K16)</f>
        <v>0</v>
      </c>
      <c r="K15" s="209">
        <f>SUM('6) Direct - Assignment'!K15,'7) Direct Allocation (FTEs)'!L17,'8) Direct Allocation Method 1'!L16,'9) Direct Allocation Method 2'!L16)</f>
        <v>0</v>
      </c>
      <c r="L15" s="210">
        <f t="shared" si="0"/>
        <v>0</v>
      </c>
      <c r="M15" s="209">
        <f>SUM('6) Direct - Assignment'!M15,'7) Direct Allocation (FTEs)'!N17,'8) Direct Allocation Method 1'!N16,'9) Direct Allocation Method 2'!N16)</f>
        <v>0</v>
      </c>
      <c r="N15" s="209">
        <f>SUM('6) Direct - Assignment'!N15,'7) Direct Allocation (FTEs)'!O17,'8) Direct Allocation Method 1'!O16,'9) Direct Allocation Method 2'!O16)</f>
        <v>0</v>
      </c>
      <c r="O15" s="211">
        <f t="shared" si="1"/>
        <v>0</v>
      </c>
      <c r="P15" s="212">
        <f t="shared" si="2"/>
        <v>0</v>
      </c>
      <c r="Q15" s="303"/>
    </row>
    <row r="16" spans="1:17" ht="15" customHeight="1">
      <c r="A16" s="84" t="str">
        <f>'6) Direct - Assignment'!B16</f>
        <v>Earned Revenue</v>
      </c>
      <c r="B16" s="273"/>
      <c r="C16" s="209"/>
      <c r="D16" s="209"/>
      <c r="E16" s="209"/>
      <c r="F16" s="209"/>
      <c r="G16" s="209"/>
      <c r="H16" s="209"/>
      <c r="I16" s="209"/>
      <c r="J16" s="209"/>
      <c r="K16" s="209"/>
      <c r="L16" s="210"/>
      <c r="M16" s="209"/>
      <c r="N16" s="209"/>
      <c r="O16" s="211"/>
      <c r="P16" s="212"/>
      <c r="Q16" s="303"/>
    </row>
    <row r="17" spans="1:17" ht="15" customHeight="1">
      <c r="A17" s="79" t="str">
        <f>'6) Direct - Assignment'!B17</f>
        <v/>
      </c>
      <c r="B17" s="313"/>
      <c r="C17" s="209">
        <f>SUM('6) Direct - Assignment'!C17,'7) Direct Allocation (FTEs)'!D19,'8) Direct Allocation Method 1'!D18,'9) Direct Allocation Method 2'!D18)</f>
        <v>0</v>
      </c>
      <c r="D17" s="209">
        <f>SUM('6) Direct - Assignment'!D17,'7) Direct Allocation (FTEs)'!E19,'8) Direct Allocation Method 1'!E18,'9) Direct Allocation Method 2'!E18)</f>
        <v>0</v>
      </c>
      <c r="E17" s="209">
        <f>SUM('6) Direct - Assignment'!E17,'7) Direct Allocation (FTEs)'!F19,'8) Direct Allocation Method 1'!F18,'9) Direct Allocation Method 2'!F18)</f>
        <v>0</v>
      </c>
      <c r="F17" s="209">
        <f>SUM('6) Direct - Assignment'!F17,'7) Direct Allocation (FTEs)'!G19,'8) Direct Allocation Method 1'!G18,'9) Direct Allocation Method 2'!G18)</f>
        <v>0</v>
      </c>
      <c r="G17" s="209">
        <f>SUM('6) Direct - Assignment'!G17,'7) Direct Allocation (FTEs)'!H19,'8) Direct Allocation Method 1'!H18,'9) Direct Allocation Method 2'!H18)</f>
        <v>0</v>
      </c>
      <c r="H17" s="209">
        <f>SUM('6) Direct - Assignment'!H17,'7) Direct Allocation (FTEs)'!I19,'8) Direct Allocation Method 1'!I18,'9) Direct Allocation Method 2'!I18)</f>
        <v>0</v>
      </c>
      <c r="I17" s="209">
        <f>SUM('6) Direct - Assignment'!I17,'7) Direct Allocation (FTEs)'!J19,'8) Direct Allocation Method 1'!J18,'9) Direct Allocation Method 2'!J18)</f>
        <v>0</v>
      </c>
      <c r="J17" s="209">
        <f>SUM('6) Direct - Assignment'!J17,'7) Direct Allocation (FTEs)'!K19,'8) Direct Allocation Method 1'!K18,'9) Direct Allocation Method 2'!K18)</f>
        <v>0</v>
      </c>
      <c r="K17" s="209">
        <f>SUM('6) Direct - Assignment'!K17,'7) Direct Allocation (FTEs)'!L19,'8) Direct Allocation Method 1'!L18,'9) Direct Allocation Method 2'!L18)</f>
        <v>0</v>
      </c>
      <c r="L17" s="210">
        <f>SUM(C17:K17)</f>
        <v>0</v>
      </c>
      <c r="M17" s="209">
        <f>SUM('6) Direct - Assignment'!M17,'7) Direct Allocation (FTEs)'!N19,'8) Direct Allocation Method 1'!N18,'9) Direct Allocation Method 2'!N18)</f>
        <v>0</v>
      </c>
      <c r="N17" s="209">
        <f>SUM('6) Direct - Assignment'!N17,'7) Direct Allocation (FTEs)'!O19,'8) Direct Allocation Method 1'!O18,'9) Direct Allocation Method 2'!O18)</f>
        <v>0</v>
      </c>
      <c r="O17" s="211">
        <f t="shared" si="1"/>
        <v>0</v>
      </c>
      <c r="P17" s="212">
        <f t="shared" si="2"/>
        <v>0</v>
      </c>
      <c r="Q17" s="303"/>
    </row>
    <row r="18" spans="1:17" ht="15" customHeight="1">
      <c r="A18" s="79" t="str">
        <f>'6) Direct - Assignment'!B18</f>
        <v/>
      </c>
      <c r="B18" s="313"/>
      <c r="C18" s="209">
        <f>SUM('6) Direct - Assignment'!C18,'7) Direct Allocation (FTEs)'!D20,'8) Direct Allocation Method 1'!D19,'9) Direct Allocation Method 2'!D19)</f>
        <v>0</v>
      </c>
      <c r="D18" s="209">
        <f>SUM('6) Direct - Assignment'!D18,'7) Direct Allocation (FTEs)'!E20,'8) Direct Allocation Method 1'!E19,'9) Direct Allocation Method 2'!E19)</f>
        <v>0</v>
      </c>
      <c r="E18" s="209">
        <f>SUM('6) Direct - Assignment'!E18,'7) Direct Allocation (FTEs)'!F20,'8) Direct Allocation Method 1'!F19,'9) Direct Allocation Method 2'!F19)</f>
        <v>0</v>
      </c>
      <c r="F18" s="209">
        <f>SUM('6) Direct - Assignment'!F18,'7) Direct Allocation (FTEs)'!G20,'8) Direct Allocation Method 1'!G19,'9) Direct Allocation Method 2'!G19)</f>
        <v>0</v>
      </c>
      <c r="G18" s="209">
        <f>SUM('6) Direct - Assignment'!G18,'7) Direct Allocation (FTEs)'!H20,'8) Direct Allocation Method 1'!H19,'9) Direct Allocation Method 2'!H19)</f>
        <v>0</v>
      </c>
      <c r="H18" s="209">
        <f>SUM('6) Direct - Assignment'!H18,'7) Direct Allocation (FTEs)'!I20,'8) Direct Allocation Method 1'!I19,'9) Direct Allocation Method 2'!I19)</f>
        <v>0</v>
      </c>
      <c r="I18" s="209">
        <f>SUM('6) Direct - Assignment'!I18,'7) Direct Allocation (FTEs)'!J20,'8) Direct Allocation Method 1'!J19,'9) Direct Allocation Method 2'!J19)</f>
        <v>0</v>
      </c>
      <c r="J18" s="209">
        <f>SUM('6) Direct - Assignment'!J18,'7) Direct Allocation (FTEs)'!K20,'8) Direct Allocation Method 1'!K19,'9) Direct Allocation Method 2'!K19)</f>
        <v>0</v>
      </c>
      <c r="K18" s="209">
        <f>SUM('6) Direct - Assignment'!K18,'7) Direct Allocation (FTEs)'!L20,'8) Direct Allocation Method 1'!L19,'9) Direct Allocation Method 2'!L19)</f>
        <v>0</v>
      </c>
      <c r="L18" s="210">
        <f t="shared" si="0"/>
        <v>0</v>
      </c>
      <c r="M18" s="209">
        <f>SUM('6) Direct - Assignment'!M18,'7) Direct Allocation (FTEs)'!N20,'8) Direct Allocation Method 1'!N19,'9) Direct Allocation Method 2'!N19)</f>
        <v>0</v>
      </c>
      <c r="N18" s="209">
        <f>SUM('6) Direct - Assignment'!N18,'7) Direct Allocation (FTEs)'!O20,'8) Direct Allocation Method 1'!O19,'9) Direct Allocation Method 2'!O19)</f>
        <v>0</v>
      </c>
      <c r="O18" s="211">
        <f t="shared" si="1"/>
        <v>0</v>
      </c>
      <c r="P18" s="212">
        <f t="shared" si="2"/>
        <v>0</v>
      </c>
      <c r="Q18" s="303"/>
    </row>
    <row r="19" spans="1:17" ht="15" customHeight="1">
      <c r="A19" s="79" t="str">
        <f>'6) Direct - Assignment'!B19</f>
        <v/>
      </c>
      <c r="B19" s="313"/>
      <c r="C19" s="209">
        <f>SUM('6) Direct - Assignment'!C19,'7) Direct Allocation (FTEs)'!D21,'8) Direct Allocation Method 1'!D20,'9) Direct Allocation Method 2'!D20)</f>
        <v>0</v>
      </c>
      <c r="D19" s="209">
        <f>SUM('6) Direct - Assignment'!D19,'7) Direct Allocation (FTEs)'!E21,'8) Direct Allocation Method 1'!E20,'9) Direct Allocation Method 2'!E20)</f>
        <v>0</v>
      </c>
      <c r="E19" s="209">
        <f>SUM('6) Direct - Assignment'!E19,'7) Direct Allocation (FTEs)'!F21,'8) Direct Allocation Method 1'!F20,'9) Direct Allocation Method 2'!F20)</f>
        <v>0</v>
      </c>
      <c r="F19" s="209">
        <f>SUM('6) Direct - Assignment'!F19,'7) Direct Allocation (FTEs)'!G21,'8) Direct Allocation Method 1'!G20,'9) Direct Allocation Method 2'!G20)</f>
        <v>0</v>
      </c>
      <c r="G19" s="209">
        <f>SUM('6) Direct - Assignment'!G19,'7) Direct Allocation (FTEs)'!H21,'8) Direct Allocation Method 1'!H20,'9) Direct Allocation Method 2'!H20)</f>
        <v>0</v>
      </c>
      <c r="H19" s="209">
        <f>SUM('6) Direct - Assignment'!H19,'7) Direct Allocation (FTEs)'!I21,'8) Direct Allocation Method 1'!I20,'9) Direct Allocation Method 2'!I20)</f>
        <v>0</v>
      </c>
      <c r="I19" s="209">
        <f>SUM('6) Direct - Assignment'!I19,'7) Direct Allocation (FTEs)'!J21,'8) Direct Allocation Method 1'!J20,'9) Direct Allocation Method 2'!J20)</f>
        <v>0</v>
      </c>
      <c r="J19" s="209">
        <f>SUM('6) Direct - Assignment'!J19,'7) Direct Allocation (FTEs)'!K21,'8) Direct Allocation Method 1'!K20,'9) Direct Allocation Method 2'!K20)</f>
        <v>0</v>
      </c>
      <c r="K19" s="209">
        <f>SUM('6) Direct - Assignment'!K19,'7) Direct Allocation (FTEs)'!L21,'8) Direct Allocation Method 1'!L20,'9) Direct Allocation Method 2'!L20)</f>
        <v>0</v>
      </c>
      <c r="L19" s="210">
        <f t="shared" si="0"/>
        <v>0</v>
      </c>
      <c r="M19" s="209">
        <f>SUM('6) Direct - Assignment'!M19,'7) Direct Allocation (FTEs)'!N21,'8) Direct Allocation Method 1'!N20,'9) Direct Allocation Method 2'!N20)</f>
        <v>0</v>
      </c>
      <c r="N19" s="209">
        <f>SUM('6) Direct - Assignment'!N19,'7) Direct Allocation (FTEs)'!O21,'8) Direct Allocation Method 1'!O20,'9) Direct Allocation Method 2'!O20)</f>
        <v>0</v>
      </c>
      <c r="O19" s="211">
        <f t="shared" si="1"/>
        <v>0</v>
      </c>
      <c r="P19" s="212">
        <f t="shared" si="2"/>
        <v>0</v>
      </c>
      <c r="Q19" s="303"/>
    </row>
    <row r="20" spans="1:17" ht="15" customHeight="1">
      <c r="A20" s="79" t="str">
        <f>'6) Direct - Assignment'!B20</f>
        <v/>
      </c>
      <c r="B20" s="313"/>
      <c r="C20" s="209">
        <f>SUM('6) Direct - Assignment'!C20,'7) Direct Allocation (FTEs)'!D22,'8) Direct Allocation Method 1'!D21,'9) Direct Allocation Method 2'!D21)</f>
        <v>0</v>
      </c>
      <c r="D20" s="209">
        <f>SUM('6) Direct - Assignment'!D20,'7) Direct Allocation (FTEs)'!E22,'8) Direct Allocation Method 1'!E21,'9) Direct Allocation Method 2'!E21)</f>
        <v>0</v>
      </c>
      <c r="E20" s="209">
        <f>SUM('6) Direct - Assignment'!E20,'7) Direct Allocation (FTEs)'!F22,'8) Direct Allocation Method 1'!F21,'9) Direct Allocation Method 2'!F21)</f>
        <v>0</v>
      </c>
      <c r="F20" s="209">
        <f>SUM('6) Direct - Assignment'!F20,'7) Direct Allocation (FTEs)'!G22,'8) Direct Allocation Method 1'!G21,'9) Direct Allocation Method 2'!G21)</f>
        <v>0</v>
      </c>
      <c r="G20" s="209">
        <f>SUM('6) Direct - Assignment'!G20,'7) Direct Allocation (FTEs)'!H22,'8) Direct Allocation Method 1'!H21,'9) Direct Allocation Method 2'!H21)</f>
        <v>0</v>
      </c>
      <c r="H20" s="209">
        <f>SUM('6) Direct - Assignment'!H20,'7) Direct Allocation (FTEs)'!I22,'8) Direct Allocation Method 1'!I21,'9) Direct Allocation Method 2'!I21)</f>
        <v>0</v>
      </c>
      <c r="I20" s="209">
        <f>SUM('6) Direct - Assignment'!I20,'7) Direct Allocation (FTEs)'!J22,'8) Direct Allocation Method 1'!J21,'9) Direct Allocation Method 2'!J21)</f>
        <v>0</v>
      </c>
      <c r="J20" s="209">
        <f>SUM('6) Direct - Assignment'!J20,'7) Direct Allocation (FTEs)'!K22,'8) Direct Allocation Method 1'!K21,'9) Direct Allocation Method 2'!K21)</f>
        <v>0</v>
      </c>
      <c r="K20" s="209">
        <f>SUM('6) Direct - Assignment'!K20,'7) Direct Allocation (FTEs)'!L22,'8) Direct Allocation Method 1'!L21,'9) Direct Allocation Method 2'!L21)</f>
        <v>0</v>
      </c>
      <c r="L20" s="210">
        <f t="shared" si="0"/>
        <v>0</v>
      </c>
      <c r="M20" s="209">
        <f>SUM('6) Direct - Assignment'!M20,'7) Direct Allocation (FTEs)'!N22,'8) Direct Allocation Method 1'!N21,'9) Direct Allocation Method 2'!N21)</f>
        <v>0</v>
      </c>
      <c r="N20" s="209">
        <f>SUM('6) Direct - Assignment'!N20,'7) Direct Allocation (FTEs)'!O22,'8) Direct Allocation Method 1'!O21,'9) Direct Allocation Method 2'!O21)</f>
        <v>0</v>
      </c>
      <c r="O20" s="211">
        <f t="shared" si="1"/>
        <v>0</v>
      </c>
      <c r="P20" s="212">
        <f t="shared" si="2"/>
        <v>0</v>
      </c>
      <c r="Q20" s="303"/>
    </row>
    <row r="21" spans="1:17" ht="15" customHeight="1">
      <c r="A21" s="79" t="str">
        <f>'6) Direct - Assignment'!B21</f>
        <v/>
      </c>
      <c r="B21" s="313"/>
      <c r="C21" s="209">
        <f>SUM('6) Direct - Assignment'!C21,'7) Direct Allocation (FTEs)'!D23,'8) Direct Allocation Method 1'!D22,'9) Direct Allocation Method 2'!D22)</f>
        <v>0</v>
      </c>
      <c r="D21" s="209">
        <f>SUM('6) Direct - Assignment'!D21,'7) Direct Allocation (FTEs)'!E23,'8) Direct Allocation Method 1'!E22,'9) Direct Allocation Method 2'!E22)</f>
        <v>0</v>
      </c>
      <c r="E21" s="209">
        <f>SUM('6) Direct - Assignment'!E21,'7) Direct Allocation (FTEs)'!F23,'8) Direct Allocation Method 1'!F22,'9) Direct Allocation Method 2'!F22)</f>
        <v>0</v>
      </c>
      <c r="F21" s="209">
        <f>SUM('6) Direct - Assignment'!F21,'7) Direct Allocation (FTEs)'!G23,'8) Direct Allocation Method 1'!G22,'9) Direct Allocation Method 2'!G22)</f>
        <v>0</v>
      </c>
      <c r="G21" s="209">
        <f>SUM('6) Direct - Assignment'!G21,'7) Direct Allocation (FTEs)'!H23,'8) Direct Allocation Method 1'!H22,'9) Direct Allocation Method 2'!H22)</f>
        <v>0</v>
      </c>
      <c r="H21" s="209">
        <f>SUM('6) Direct - Assignment'!H21,'7) Direct Allocation (FTEs)'!I23,'8) Direct Allocation Method 1'!I22,'9) Direct Allocation Method 2'!I22)</f>
        <v>0</v>
      </c>
      <c r="I21" s="209">
        <f>SUM('6) Direct - Assignment'!I21,'7) Direct Allocation (FTEs)'!J23,'8) Direct Allocation Method 1'!J22,'9) Direct Allocation Method 2'!J22)</f>
        <v>0</v>
      </c>
      <c r="J21" s="209">
        <f>SUM('6) Direct - Assignment'!J21,'7) Direct Allocation (FTEs)'!K23,'8) Direct Allocation Method 1'!K22,'9) Direct Allocation Method 2'!K22)</f>
        <v>0</v>
      </c>
      <c r="K21" s="209">
        <f>SUM('6) Direct - Assignment'!K21,'7) Direct Allocation (FTEs)'!L23,'8) Direct Allocation Method 1'!L22,'9) Direct Allocation Method 2'!L22)</f>
        <v>0</v>
      </c>
      <c r="L21" s="210">
        <f t="shared" si="0"/>
        <v>0</v>
      </c>
      <c r="M21" s="209">
        <f>SUM('6) Direct - Assignment'!M21,'7) Direct Allocation (FTEs)'!N23,'8) Direct Allocation Method 1'!N22,'9) Direct Allocation Method 2'!N22)</f>
        <v>0</v>
      </c>
      <c r="N21" s="209">
        <f>SUM('6) Direct - Assignment'!N21,'7) Direct Allocation (FTEs)'!O23,'8) Direct Allocation Method 1'!O22,'9) Direct Allocation Method 2'!O22)</f>
        <v>0</v>
      </c>
      <c r="O21" s="211">
        <f t="shared" si="1"/>
        <v>0</v>
      </c>
      <c r="P21" s="212">
        <f t="shared" si="2"/>
        <v>0</v>
      </c>
      <c r="Q21" s="303"/>
    </row>
    <row r="22" spans="1:17" ht="15" customHeight="1">
      <c r="A22" s="80" t="str">
        <f>'6) Direct - Assignment'!B22</f>
        <v>Subtotal Revenue</v>
      </c>
      <c r="B22" s="313"/>
      <c r="C22" s="209">
        <f>SUM('6) Direct - Assignment'!C22,'7) Direct Allocation (FTEs)'!D24,'8) Direct Allocation Method 1'!D23,'9) Direct Allocation Method 2'!D23)</f>
        <v>0</v>
      </c>
      <c r="D22" s="209">
        <f>SUM('6) Direct - Assignment'!D22,'7) Direct Allocation (FTEs)'!E24,'8) Direct Allocation Method 1'!E23,'9) Direct Allocation Method 2'!E23)</f>
        <v>0</v>
      </c>
      <c r="E22" s="209">
        <f>SUM('6) Direct - Assignment'!E22,'7) Direct Allocation (FTEs)'!F24,'8) Direct Allocation Method 1'!F23,'9) Direct Allocation Method 2'!F23)</f>
        <v>0</v>
      </c>
      <c r="F22" s="209">
        <f>SUM('6) Direct - Assignment'!F22,'7) Direct Allocation (FTEs)'!G24,'8) Direct Allocation Method 1'!G23,'9) Direct Allocation Method 2'!G23)</f>
        <v>0</v>
      </c>
      <c r="G22" s="209">
        <f>SUM('6) Direct - Assignment'!G22,'7) Direct Allocation (FTEs)'!H24,'8) Direct Allocation Method 1'!H23,'9) Direct Allocation Method 2'!H23)</f>
        <v>0</v>
      </c>
      <c r="H22" s="209">
        <f>SUM('6) Direct - Assignment'!H22,'7) Direct Allocation (FTEs)'!I24,'8) Direct Allocation Method 1'!I23,'9) Direct Allocation Method 2'!I23)</f>
        <v>0</v>
      </c>
      <c r="I22" s="209">
        <f>SUM('6) Direct - Assignment'!I22,'7) Direct Allocation (FTEs)'!J24,'8) Direct Allocation Method 1'!J23,'9) Direct Allocation Method 2'!J23)</f>
        <v>0</v>
      </c>
      <c r="J22" s="209">
        <f>SUM('6) Direct - Assignment'!J22,'7) Direct Allocation (FTEs)'!K24,'8) Direct Allocation Method 1'!K23,'9) Direct Allocation Method 2'!K23)</f>
        <v>0</v>
      </c>
      <c r="K22" s="209">
        <f>SUM('6) Direct - Assignment'!K22,'7) Direct Allocation (FTEs)'!L24,'8) Direct Allocation Method 1'!L23,'9) Direct Allocation Method 2'!L23)</f>
        <v>0</v>
      </c>
      <c r="L22" s="210">
        <f t="shared" si="0"/>
        <v>0</v>
      </c>
      <c r="M22" s="209">
        <f>SUM('6) Direct - Assignment'!M22,'7) Direct Allocation (FTEs)'!N24,'8) Direct Allocation Method 1'!N23,'9) Direct Allocation Method 2'!N23)</f>
        <v>0</v>
      </c>
      <c r="N22" s="209">
        <f>SUM('6) Direct - Assignment'!N22,'7) Direct Allocation (FTEs)'!O24,'8) Direct Allocation Method 1'!O23,'9) Direct Allocation Method 2'!O23)</f>
        <v>0</v>
      </c>
      <c r="O22" s="211">
        <f t="shared" si="1"/>
        <v>0</v>
      </c>
      <c r="P22" s="212">
        <f t="shared" si="2"/>
        <v>0</v>
      </c>
      <c r="Q22" s="303"/>
    </row>
    <row r="23" spans="1:17" ht="15" customHeight="1">
      <c r="A23" s="214" t="s">
        <v>52</v>
      </c>
      <c r="B23" s="314"/>
      <c r="C23" s="279">
        <f>+C15+C22</f>
        <v>0</v>
      </c>
      <c r="D23" s="279">
        <f t="shared" ref="D23:L23" si="3">+D15+D22</f>
        <v>0</v>
      </c>
      <c r="E23" s="279">
        <f t="shared" si="3"/>
        <v>0</v>
      </c>
      <c r="F23" s="279">
        <f t="shared" si="3"/>
        <v>0</v>
      </c>
      <c r="G23" s="279">
        <f t="shared" si="3"/>
        <v>0</v>
      </c>
      <c r="H23" s="279">
        <f t="shared" si="3"/>
        <v>0</v>
      </c>
      <c r="I23" s="279">
        <f t="shared" si="3"/>
        <v>0</v>
      </c>
      <c r="J23" s="279">
        <f t="shared" si="3"/>
        <v>0</v>
      </c>
      <c r="K23" s="279">
        <f t="shared" si="3"/>
        <v>0</v>
      </c>
      <c r="L23" s="381">
        <f t="shared" si="3"/>
        <v>0</v>
      </c>
      <c r="M23" s="279">
        <f t="shared" ref="M23:N23" si="4">+M15+M22</f>
        <v>0</v>
      </c>
      <c r="N23" s="279">
        <f t="shared" si="4"/>
        <v>0</v>
      </c>
      <c r="O23" s="382">
        <f t="shared" ref="O23" si="5">+O15+O22</f>
        <v>0</v>
      </c>
      <c r="P23" s="383">
        <f t="shared" ref="P23" si="6">+P15+P22</f>
        <v>0</v>
      </c>
      <c r="Q23" s="303"/>
    </row>
    <row r="24" spans="1:17" ht="15" customHeight="1">
      <c r="A24" s="84"/>
      <c r="B24" s="84"/>
      <c r="C24" s="209"/>
      <c r="D24" s="209"/>
      <c r="E24" s="209"/>
      <c r="F24" s="209"/>
      <c r="G24" s="209"/>
      <c r="H24" s="209"/>
      <c r="I24" s="209"/>
      <c r="J24" s="209"/>
      <c r="K24" s="209"/>
      <c r="L24" s="210"/>
      <c r="M24" s="209"/>
      <c r="N24" s="209"/>
      <c r="O24" s="211"/>
      <c r="P24" s="212"/>
      <c r="Q24" s="303"/>
    </row>
    <row r="25" spans="1:17" ht="15" customHeight="1">
      <c r="A25" s="86" t="s">
        <v>54</v>
      </c>
      <c r="B25" s="86"/>
      <c r="C25" s="209"/>
      <c r="D25" s="209"/>
      <c r="E25" s="209"/>
      <c r="F25" s="209"/>
      <c r="G25" s="209"/>
      <c r="H25" s="209"/>
      <c r="I25" s="209"/>
      <c r="J25" s="209"/>
      <c r="K25" s="209"/>
      <c r="L25" s="210"/>
      <c r="M25" s="209"/>
      <c r="N25" s="209"/>
      <c r="O25" s="211"/>
      <c r="P25" s="212"/>
      <c r="Q25" s="303"/>
    </row>
    <row r="26" spans="1:17" ht="15" customHeight="1">
      <c r="A26" s="84" t="str">
        <f>'6) Direct - Assignment'!B26</f>
        <v>Personnel Expenses</v>
      </c>
      <c r="B26" s="84"/>
      <c r="C26" s="209"/>
      <c r="D26" s="209"/>
      <c r="E26" s="209"/>
      <c r="F26" s="209"/>
      <c r="G26" s="209"/>
      <c r="H26" s="209"/>
      <c r="I26" s="209"/>
      <c r="J26" s="209"/>
      <c r="K26" s="209"/>
      <c r="L26" s="220"/>
      <c r="M26" s="209"/>
      <c r="N26" s="209"/>
      <c r="O26" s="221"/>
      <c r="P26" s="222"/>
      <c r="Q26" s="303"/>
    </row>
    <row r="27" spans="1:17" ht="15" customHeight="1">
      <c r="A27" s="79" t="str">
        <f>'6) Direct - Assignment'!B27</f>
        <v>Salaries</v>
      </c>
      <c r="B27" s="315"/>
      <c r="C27" s="209">
        <f>SUM('6) Direct - Assignment'!C27,'7) Direct Allocation (FTEs)'!D29,'8) Direct Allocation Method 1'!D28,'9) Direct Allocation Method 2'!D28)</f>
        <v>0</v>
      </c>
      <c r="D27" s="209">
        <f>SUM('6) Direct - Assignment'!D27,'7) Direct Allocation (FTEs)'!E29,'8) Direct Allocation Method 1'!E28,'9) Direct Allocation Method 2'!E28)</f>
        <v>0</v>
      </c>
      <c r="E27" s="209">
        <f>SUM('6) Direct - Assignment'!E27,'7) Direct Allocation (FTEs)'!F29,'8) Direct Allocation Method 1'!F28,'9) Direct Allocation Method 2'!F28)</f>
        <v>0</v>
      </c>
      <c r="F27" s="209">
        <f>SUM('6) Direct - Assignment'!F27,'7) Direct Allocation (FTEs)'!G29,'8) Direct Allocation Method 1'!G28,'9) Direct Allocation Method 2'!G28)</f>
        <v>0</v>
      </c>
      <c r="G27" s="209">
        <f>SUM('6) Direct - Assignment'!G27,'7) Direct Allocation (FTEs)'!H29,'8) Direct Allocation Method 1'!H28,'9) Direct Allocation Method 2'!H28)</f>
        <v>0</v>
      </c>
      <c r="H27" s="209">
        <f>SUM('6) Direct - Assignment'!H27,'7) Direct Allocation (FTEs)'!I29,'8) Direct Allocation Method 1'!I28,'9) Direct Allocation Method 2'!I28)</f>
        <v>0</v>
      </c>
      <c r="I27" s="209">
        <f>SUM('6) Direct - Assignment'!I27,'7) Direct Allocation (FTEs)'!J29,'8) Direct Allocation Method 1'!J28,'9) Direct Allocation Method 2'!J28)</f>
        <v>0</v>
      </c>
      <c r="J27" s="209">
        <f>SUM('6) Direct - Assignment'!J27,'7) Direct Allocation (FTEs)'!K29,'8) Direct Allocation Method 1'!K28,'9) Direct Allocation Method 2'!K28)</f>
        <v>0</v>
      </c>
      <c r="K27" s="209">
        <f>SUM('6) Direct - Assignment'!K27,'7) Direct Allocation (FTEs)'!L29,'8) Direct Allocation Method 1'!L28,'9) Direct Allocation Method 2'!L28)</f>
        <v>0</v>
      </c>
      <c r="L27" s="210">
        <f>SUM(C27:K27)</f>
        <v>0</v>
      </c>
      <c r="M27" s="209">
        <f>SUM('6) Direct - Assignment'!M27,'7) Direct Allocation (FTEs)'!N29,'8) Direct Allocation Method 1'!N28,'9) Direct Allocation Method 2'!N28)</f>
        <v>0</v>
      </c>
      <c r="N27" s="209">
        <f>SUM('6) Direct - Assignment'!N27,'7) Direct Allocation (FTEs)'!O29,'8) Direct Allocation Method 1'!O28,'9) Direct Allocation Method 2'!O28)</f>
        <v>0</v>
      </c>
      <c r="O27" s="211">
        <f>SUM(M27:N27)</f>
        <v>0</v>
      </c>
      <c r="P27" s="212">
        <f>+L27+O27</f>
        <v>0</v>
      </c>
      <c r="Q27" s="303"/>
    </row>
    <row r="28" spans="1:17" ht="15" customHeight="1">
      <c r="A28" s="79" t="str">
        <f>'6) Direct - Assignment'!B28</f>
        <v>Payroll Taxes</v>
      </c>
      <c r="B28" s="315"/>
      <c r="C28" s="209">
        <f>SUM('6) Direct - Assignment'!C28,'7) Direct Allocation (FTEs)'!D30,'8) Direct Allocation Method 1'!D29,'9) Direct Allocation Method 2'!D29)</f>
        <v>0</v>
      </c>
      <c r="D28" s="209">
        <f>SUM('6) Direct - Assignment'!D28,'7) Direct Allocation (FTEs)'!E30,'8) Direct Allocation Method 1'!E29,'9) Direct Allocation Method 2'!E29)</f>
        <v>0</v>
      </c>
      <c r="E28" s="209">
        <f>SUM('6) Direct - Assignment'!E28,'7) Direct Allocation (FTEs)'!F30,'8) Direct Allocation Method 1'!F29,'9) Direct Allocation Method 2'!F29)</f>
        <v>0</v>
      </c>
      <c r="F28" s="209">
        <f>SUM('6) Direct - Assignment'!F28,'7) Direct Allocation (FTEs)'!G30,'8) Direct Allocation Method 1'!G29,'9) Direct Allocation Method 2'!G29)</f>
        <v>0</v>
      </c>
      <c r="G28" s="209">
        <f>SUM('6) Direct - Assignment'!G28,'7) Direct Allocation (FTEs)'!H30,'8) Direct Allocation Method 1'!H29,'9) Direct Allocation Method 2'!H29)</f>
        <v>0</v>
      </c>
      <c r="H28" s="209">
        <f>SUM('6) Direct - Assignment'!H28,'7) Direct Allocation (FTEs)'!I30,'8) Direct Allocation Method 1'!I29,'9) Direct Allocation Method 2'!I29)</f>
        <v>0</v>
      </c>
      <c r="I28" s="209">
        <f>SUM('6) Direct - Assignment'!I28,'7) Direct Allocation (FTEs)'!J30,'8) Direct Allocation Method 1'!J29,'9) Direct Allocation Method 2'!J29)</f>
        <v>0</v>
      </c>
      <c r="J28" s="209">
        <f>SUM('6) Direct - Assignment'!J28,'7) Direct Allocation (FTEs)'!K30,'8) Direct Allocation Method 1'!K29,'9) Direct Allocation Method 2'!K29)</f>
        <v>0</v>
      </c>
      <c r="K28" s="209">
        <f>SUM('6) Direct - Assignment'!K28,'7) Direct Allocation (FTEs)'!L30,'8) Direct Allocation Method 1'!L29,'9) Direct Allocation Method 2'!L29)</f>
        <v>0</v>
      </c>
      <c r="L28" s="210">
        <f t="shared" ref="L28:L30" si="7">SUM(C28:K28)</f>
        <v>0</v>
      </c>
      <c r="M28" s="209">
        <f>SUM('6) Direct - Assignment'!M28,'7) Direct Allocation (FTEs)'!N30,'8) Direct Allocation Method 1'!N29,'9) Direct Allocation Method 2'!N29)</f>
        <v>0</v>
      </c>
      <c r="N28" s="209">
        <f>SUM('6) Direct - Assignment'!N28,'7) Direct Allocation (FTEs)'!O30,'8) Direct Allocation Method 1'!O29,'9) Direct Allocation Method 2'!O29)</f>
        <v>0</v>
      </c>
      <c r="O28" s="211">
        <f t="shared" ref="O28:O61" si="8">SUM(M28:N28)</f>
        <v>0</v>
      </c>
      <c r="P28" s="212">
        <f t="shared" ref="P28:P61" si="9">+L28+O28</f>
        <v>0</v>
      </c>
      <c r="Q28" s="303"/>
    </row>
    <row r="29" spans="1:17" ht="15" customHeight="1">
      <c r="A29" s="79" t="str">
        <f>'6) Direct - Assignment'!B29</f>
        <v>Retirement</v>
      </c>
      <c r="B29" s="315"/>
      <c r="C29" s="209">
        <f>SUM('6) Direct - Assignment'!C29,'7) Direct Allocation (FTEs)'!D31,'8) Direct Allocation Method 1'!D30,'9) Direct Allocation Method 2'!D30)</f>
        <v>0</v>
      </c>
      <c r="D29" s="209">
        <f>SUM('6) Direct - Assignment'!D29,'7) Direct Allocation (FTEs)'!E31,'8) Direct Allocation Method 1'!E30,'9) Direct Allocation Method 2'!E30)</f>
        <v>0</v>
      </c>
      <c r="E29" s="209">
        <f>SUM('6) Direct - Assignment'!E29,'7) Direct Allocation (FTEs)'!F31,'8) Direct Allocation Method 1'!F30,'9) Direct Allocation Method 2'!F30)</f>
        <v>0</v>
      </c>
      <c r="F29" s="209">
        <f>SUM('6) Direct - Assignment'!F29,'7) Direct Allocation (FTEs)'!G31,'8) Direct Allocation Method 1'!G30,'9) Direct Allocation Method 2'!G30)</f>
        <v>0</v>
      </c>
      <c r="G29" s="209">
        <f>SUM('6) Direct - Assignment'!G29,'7) Direct Allocation (FTEs)'!H31,'8) Direct Allocation Method 1'!H30,'9) Direct Allocation Method 2'!H30)</f>
        <v>0</v>
      </c>
      <c r="H29" s="209">
        <f>SUM('6) Direct - Assignment'!H29,'7) Direct Allocation (FTEs)'!I31,'8) Direct Allocation Method 1'!I30,'9) Direct Allocation Method 2'!I30)</f>
        <v>0</v>
      </c>
      <c r="I29" s="209">
        <f>SUM('6) Direct - Assignment'!I29,'7) Direct Allocation (FTEs)'!J31,'8) Direct Allocation Method 1'!J30,'9) Direct Allocation Method 2'!J30)</f>
        <v>0</v>
      </c>
      <c r="J29" s="209">
        <f>SUM('6) Direct - Assignment'!J29,'7) Direct Allocation (FTEs)'!K31,'8) Direct Allocation Method 1'!K30,'9) Direct Allocation Method 2'!K30)</f>
        <v>0</v>
      </c>
      <c r="K29" s="209">
        <f>SUM('6) Direct - Assignment'!K29,'7) Direct Allocation (FTEs)'!L31,'8) Direct Allocation Method 1'!L30,'9) Direct Allocation Method 2'!L30)</f>
        <v>0</v>
      </c>
      <c r="L29" s="210">
        <f t="shared" si="7"/>
        <v>0</v>
      </c>
      <c r="M29" s="209">
        <f>SUM('6) Direct - Assignment'!M29,'7) Direct Allocation (FTEs)'!N31,'8) Direct Allocation Method 1'!N30,'9) Direct Allocation Method 2'!N30)</f>
        <v>0</v>
      </c>
      <c r="N29" s="209">
        <f>SUM('6) Direct - Assignment'!N29,'7) Direct Allocation (FTEs)'!O31,'8) Direct Allocation Method 1'!O30,'9) Direct Allocation Method 2'!O30)</f>
        <v>0</v>
      </c>
      <c r="O29" s="211">
        <f t="shared" si="8"/>
        <v>0</v>
      </c>
      <c r="P29" s="212">
        <f t="shared" si="9"/>
        <v>0</v>
      </c>
      <c r="Q29" s="303"/>
    </row>
    <row r="30" spans="1:17" ht="15" customHeight="1">
      <c r="A30" s="79" t="str">
        <f>'6) Direct - Assignment'!B30</f>
        <v>Benefits</v>
      </c>
      <c r="B30" s="315"/>
      <c r="C30" s="209">
        <f>SUM('6) Direct - Assignment'!C30,'7) Direct Allocation (FTEs)'!D32,'8) Direct Allocation Method 1'!D31,'9) Direct Allocation Method 2'!D31)</f>
        <v>0</v>
      </c>
      <c r="D30" s="209">
        <f>SUM('6) Direct - Assignment'!D30,'7) Direct Allocation (FTEs)'!E32,'8) Direct Allocation Method 1'!E31,'9) Direct Allocation Method 2'!E31)</f>
        <v>0</v>
      </c>
      <c r="E30" s="209">
        <f>SUM('6) Direct - Assignment'!E30,'7) Direct Allocation (FTEs)'!F32,'8) Direct Allocation Method 1'!F31,'9) Direct Allocation Method 2'!F31)</f>
        <v>0</v>
      </c>
      <c r="F30" s="209">
        <f>SUM('6) Direct - Assignment'!F30,'7) Direct Allocation (FTEs)'!G32,'8) Direct Allocation Method 1'!G31,'9) Direct Allocation Method 2'!G31)</f>
        <v>0</v>
      </c>
      <c r="G30" s="209">
        <f>SUM('6) Direct - Assignment'!G30,'7) Direct Allocation (FTEs)'!H32,'8) Direct Allocation Method 1'!H31,'9) Direct Allocation Method 2'!H31)</f>
        <v>0</v>
      </c>
      <c r="H30" s="209">
        <f>SUM('6) Direct - Assignment'!H30,'7) Direct Allocation (FTEs)'!I32,'8) Direct Allocation Method 1'!I31,'9) Direct Allocation Method 2'!I31)</f>
        <v>0</v>
      </c>
      <c r="I30" s="209">
        <f>SUM('6) Direct - Assignment'!I30,'7) Direct Allocation (FTEs)'!J32,'8) Direct Allocation Method 1'!J31,'9) Direct Allocation Method 2'!J31)</f>
        <v>0</v>
      </c>
      <c r="J30" s="209">
        <f>SUM('6) Direct - Assignment'!J30,'7) Direct Allocation (FTEs)'!K32,'8) Direct Allocation Method 1'!K31,'9) Direct Allocation Method 2'!K31)</f>
        <v>0</v>
      </c>
      <c r="K30" s="209">
        <f>SUM('6) Direct - Assignment'!K30,'7) Direct Allocation (FTEs)'!L32,'8) Direct Allocation Method 1'!L31,'9) Direct Allocation Method 2'!L31)</f>
        <v>0</v>
      </c>
      <c r="L30" s="210">
        <f t="shared" si="7"/>
        <v>0</v>
      </c>
      <c r="M30" s="209">
        <f>SUM('6) Direct - Assignment'!M30,'7) Direct Allocation (FTEs)'!N32,'8) Direct Allocation Method 1'!N31,'9) Direct Allocation Method 2'!N31)</f>
        <v>0</v>
      </c>
      <c r="N30" s="209">
        <f>SUM('6) Direct - Assignment'!N30,'7) Direct Allocation (FTEs)'!O32,'8) Direct Allocation Method 1'!O31,'9) Direct Allocation Method 2'!O31)</f>
        <v>0</v>
      </c>
      <c r="O30" s="211">
        <f t="shared" si="8"/>
        <v>0</v>
      </c>
      <c r="P30" s="212">
        <f t="shared" si="9"/>
        <v>0</v>
      </c>
      <c r="Q30" s="303"/>
    </row>
    <row r="31" spans="1:17" ht="15" customHeight="1">
      <c r="A31" s="84" t="str">
        <f>'6) Direct - Assignment'!B31</f>
        <v/>
      </c>
      <c r="B31" s="316"/>
      <c r="C31" s="209">
        <f>SUM('6) Direct - Assignment'!C31,'7) Direct Allocation (FTEs)'!D33,'8) Direct Allocation Method 1'!D32,'9) Direct Allocation Method 2'!D32)</f>
        <v>0</v>
      </c>
      <c r="D31" s="209">
        <f>SUM('6) Direct - Assignment'!D31,'7) Direct Allocation (FTEs)'!E33,'8) Direct Allocation Method 1'!E32,'9) Direct Allocation Method 2'!E32)</f>
        <v>0</v>
      </c>
      <c r="E31" s="209">
        <f>SUM('6) Direct - Assignment'!E31,'7) Direct Allocation (FTEs)'!F33,'8) Direct Allocation Method 1'!F32,'9) Direct Allocation Method 2'!F32)</f>
        <v>0</v>
      </c>
      <c r="F31" s="209">
        <f>SUM('6) Direct - Assignment'!F31,'7) Direct Allocation (FTEs)'!G33,'8) Direct Allocation Method 1'!G32,'9) Direct Allocation Method 2'!G32)</f>
        <v>0</v>
      </c>
      <c r="G31" s="209">
        <f>SUM('6) Direct - Assignment'!G31,'7) Direct Allocation (FTEs)'!H33,'8) Direct Allocation Method 1'!H32,'9) Direct Allocation Method 2'!H32)</f>
        <v>0</v>
      </c>
      <c r="H31" s="209">
        <f>SUM('6) Direct - Assignment'!H31,'7) Direct Allocation (FTEs)'!I33,'8) Direct Allocation Method 1'!I32,'9) Direct Allocation Method 2'!I32)</f>
        <v>0</v>
      </c>
      <c r="I31" s="209">
        <f>SUM('6) Direct - Assignment'!I31,'7) Direct Allocation (FTEs)'!J33,'8) Direct Allocation Method 1'!J32,'9) Direct Allocation Method 2'!J32)</f>
        <v>0</v>
      </c>
      <c r="J31" s="209">
        <f>SUM('6) Direct - Assignment'!J31,'7) Direct Allocation (FTEs)'!K33,'8) Direct Allocation Method 1'!K32,'9) Direct Allocation Method 2'!K32)</f>
        <v>0</v>
      </c>
      <c r="K31" s="209">
        <f>SUM('6) Direct - Assignment'!K31,'7) Direct Allocation (FTEs)'!L33,'8) Direct Allocation Method 1'!L32,'9) Direct Allocation Method 2'!L32)</f>
        <v>0</v>
      </c>
      <c r="L31" s="210">
        <f t="shared" ref="L31" si="10">SUM(C31:K31)</f>
        <v>0</v>
      </c>
      <c r="M31" s="209">
        <f>SUM('6) Direct - Assignment'!M31,'7) Direct Allocation (FTEs)'!N33,'8) Direct Allocation Method 1'!N32,'9) Direct Allocation Method 2'!N32)</f>
        <v>0</v>
      </c>
      <c r="N31" s="209">
        <f>SUM('6) Direct - Assignment'!N31,'7) Direct Allocation (FTEs)'!O33,'8) Direct Allocation Method 1'!O32,'9) Direct Allocation Method 2'!O32)</f>
        <v>0</v>
      </c>
      <c r="O31" s="211">
        <f t="shared" ref="O31" si="11">SUM(M31:N31)</f>
        <v>0</v>
      </c>
      <c r="P31" s="212">
        <f t="shared" ref="P31" si="12">+L31+O31</f>
        <v>0</v>
      </c>
      <c r="Q31" s="303"/>
    </row>
    <row r="32" spans="1:17" ht="15" customHeight="1">
      <c r="A32" s="223" t="str">
        <f>'6) Direct - Assignment'!B32</f>
        <v/>
      </c>
      <c r="B32" s="317"/>
      <c r="C32" s="209">
        <f>SUM('6) Direct - Assignment'!C32,'7) Direct Allocation (FTEs)'!D34,'8) Direct Allocation Method 1'!D33,'9) Direct Allocation Method 2'!D33)</f>
        <v>0</v>
      </c>
      <c r="D32" s="209">
        <f>SUM('6) Direct - Assignment'!D32,'7) Direct Allocation (FTEs)'!E34,'8) Direct Allocation Method 1'!E33,'9) Direct Allocation Method 2'!E33)</f>
        <v>0</v>
      </c>
      <c r="E32" s="209">
        <f>SUM('6) Direct - Assignment'!E32,'7) Direct Allocation (FTEs)'!F34,'8) Direct Allocation Method 1'!F33,'9) Direct Allocation Method 2'!F33)</f>
        <v>0</v>
      </c>
      <c r="F32" s="209">
        <f>SUM('6) Direct - Assignment'!F32,'7) Direct Allocation (FTEs)'!G34,'8) Direct Allocation Method 1'!G33,'9) Direct Allocation Method 2'!G33)</f>
        <v>0</v>
      </c>
      <c r="G32" s="209">
        <f>SUM('6) Direct - Assignment'!G32,'7) Direct Allocation (FTEs)'!H34,'8) Direct Allocation Method 1'!H33,'9) Direct Allocation Method 2'!H33)</f>
        <v>0</v>
      </c>
      <c r="H32" s="209">
        <f>SUM('6) Direct - Assignment'!H32,'7) Direct Allocation (FTEs)'!I34,'8) Direct Allocation Method 1'!I33,'9) Direct Allocation Method 2'!I33)</f>
        <v>0</v>
      </c>
      <c r="I32" s="209">
        <f>SUM('6) Direct - Assignment'!I32,'7) Direct Allocation (FTEs)'!J34,'8) Direct Allocation Method 1'!J33,'9) Direct Allocation Method 2'!J33)</f>
        <v>0</v>
      </c>
      <c r="J32" s="209">
        <f>SUM('6) Direct - Assignment'!J32,'7) Direct Allocation (FTEs)'!K34,'8) Direct Allocation Method 1'!K33,'9) Direct Allocation Method 2'!K33)</f>
        <v>0</v>
      </c>
      <c r="K32" s="209">
        <f>SUM('6) Direct - Assignment'!K32,'7) Direct Allocation (FTEs)'!L34,'8) Direct Allocation Method 1'!L33,'9) Direct Allocation Method 2'!L33)</f>
        <v>0</v>
      </c>
      <c r="L32" s="210">
        <f t="shared" ref="L32:L35" si="13">SUM(C32:K32)</f>
        <v>0</v>
      </c>
      <c r="M32" s="209">
        <f>SUM('6) Direct - Assignment'!M32,'7) Direct Allocation (FTEs)'!N34,'8) Direct Allocation Method 1'!N33,'9) Direct Allocation Method 2'!N33)</f>
        <v>0</v>
      </c>
      <c r="N32" s="209">
        <f>SUM('6) Direct - Assignment'!N32,'7) Direct Allocation (FTEs)'!O34,'8) Direct Allocation Method 1'!O33,'9) Direct Allocation Method 2'!O33)</f>
        <v>0</v>
      </c>
      <c r="O32" s="211">
        <f t="shared" si="8"/>
        <v>0</v>
      </c>
      <c r="P32" s="212">
        <f t="shared" si="9"/>
        <v>0</v>
      </c>
      <c r="Q32" s="303"/>
    </row>
    <row r="33" spans="1:17" ht="15" customHeight="1">
      <c r="A33" s="223" t="str">
        <f>'6) Direct - Assignment'!B33</f>
        <v/>
      </c>
      <c r="B33" s="317"/>
      <c r="C33" s="209">
        <f>SUM('6) Direct - Assignment'!C33,'7) Direct Allocation (FTEs)'!D35,'8) Direct Allocation Method 1'!D34,'9) Direct Allocation Method 2'!D34)</f>
        <v>0</v>
      </c>
      <c r="D33" s="209">
        <f>SUM('6) Direct - Assignment'!D33,'7) Direct Allocation (FTEs)'!E35,'8) Direct Allocation Method 1'!E34,'9) Direct Allocation Method 2'!E34)</f>
        <v>0</v>
      </c>
      <c r="E33" s="209">
        <f>SUM('6) Direct - Assignment'!E33,'7) Direct Allocation (FTEs)'!F35,'8) Direct Allocation Method 1'!F34,'9) Direct Allocation Method 2'!F34)</f>
        <v>0</v>
      </c>
      <c r="F33" s="209">
        <f>SUM('6) Direct - Assignment'!F33,'7) Direct Allocation (FTEs)'!G35,'8) Direct Allocation Method 1'!G34,'9) Direct Allocation Method 2'!G34)</f>
        <v>0</v>
      </c>
      <c r="G33" s="209">
        <f>SUM('6) Direct - Assignment'!G33,'7) Direct Allocation (FTEs)'!H35,'8) Direct Allocation Method 1'!H34,'9) Direct Allocation Method 2'!H34)</f>
        <v>0</v>
      </c>
      <c r="H33" s="209">
        <f>SUM('6) Direct - Assignment'!H33,'7) Direct Allocation (FTEs)'!I35,'8) Direct Allocation Method 1'!I34,'9) Direct Allocation Method 2'!I34)</f>
        <v>0</v>
      </c>
      <c r="I33" s="209">
        <f>SUM('6) Direct - Assignment'!I33,'7) Direct Allocation (FTEs)'!J35,'8) Direct Allocation Method 1'!J34,'9) Direct Allocation Method 2'!J34)</f>
        <v>0</v>
      </c>
      <c r="J33" s="209">
        <f>SUM('6) Direct - Assignment'!J33,'7) Direct Allocation (FTEs)'!K35,'8) Direct Allocation Method 1'!K34,'9) Direct Allocation Method 2'!K34)</f>
        <v>0</v>
      </c>
      <c r="K33" s="209">
        <f>SUM('6) Direct - Assignment'!K33,'7) Direct Allocation (FTEs)'!L35,'8) Direct Allocation Method 1'!L34,'9) Direct Allocation Method 2'!L34)</f>
        <v>0</v>
      </c>
      <c r="L33" s="210">
        <f t="shared" si="13"/>
        <v>0</v>
      </c>
      <c r="M33" s="209">
        <f>SUM('6) Direct - Assignment'!M33,'7) Direct Allocation (FTEs)'!N35,'8) Direct Allocation Method 1'!N34,'9) Direct Allocation Method 2'!N34)</f>
        <v>0</v>
      </c>
      <c r="N33" s="209">
        <f>SUM('6) Direct - Assignment'!N33,'7) Direct Allocation (FTEs)'!O35,'8) Direct Allocation Method 1'!O34,'9) Direct Allocation Method 2'!O34)</f>
        <v>0</v>
      </c>
      <c r="O33" s="211">
        <f t="shared" si="8"/>
        <v>0</v>
      </c>
      <c r="P33" s="212">
        <f t="shared" si="9"/>
        <v>0</v>
      </c>
      <c r="Q33" s="303"/>
    </row>
    <row r="34" spans="1:17" ht="15" customHeight="1">
      <c r="A34" s="223" t="str">
        <f>'6) Direct - Assignment'!B34</f>
        <v/>
      </c>
      <c r="B34" s="317"/>
      <c r="C34" s="209">
        <f>SUM('6) Direct - Assignment'!C34,'7) Direct Allocation (FTEs)'!D36,'8) Direct Allocation Method 1'!D35,'9) Direct Allocation Method 2'!D35)</f>
        <v>0</v>
      </c>
      <c r="D34" s="209">
        <f>SUM('6) Direct - Assignment'!D34,'7) Direct Allocation (FTEs)'!E36,'8) Direct Allocation Method 1'!E35,'9) Direct Allocation Method 2'!E35)</f>
        <v>0</v>
      </c>
      <c r="E34" s="209">
        <f>SUM('6) Direct - Assignment'!E34,'7) Direct Allocation (FTEs)'!F36,'8) Direct Allocation Method 1'!F35,'9) Direct Allocation Method 2'!F35)</f>
        <v>0</v>
      </c>
      <c r="F34" s="209">
        <f>SUM('6) Direct - Assignment'!F34,'7) Direct Allocation (FTEs)'!G36,'8) Direct Allocation Method 1'!G35,'9) Direct Allocation Method 2'!G35)</f>
        <v>0</v>
      </c>
      <c r="G34" s="209">
        <f>SUM('6) Direct - Assignment'!G34,'7) Direct Allocation (FTEs)'!H36,'8) Direct Allocation Method 1'!H35,'9) Direct Allocation Method 2'!H35)</f>
        <v>0</v>
      </c>
      <c r="H34" s="209">
        <f>SUM('6) Direct - Assignment'!H34,'7) Direct Allocation (FTEs)'!I36,'8) Direct Allocation Method 1'!I35,'9) Direct Allocation Method 2'!I35)</f>
        <v>0</v>
      </c>
      <c r="I34" s="209">
        <f>SUM('6) Direct - Assignment'!I34,'7) Direct Allocation (FTEs)'!J36,'8) Direct Allocation Method 1'!J35,'9) Direct Allocation Method 2'!J35)</f>
        <v>0</v>
      </c>
      <c r="J34" s="209">
        <f>SUM('6) Direct - Assignment'!J34,'7) Direct Allocation (FTEs)'!K36,'8) Direct Allocation Method 1'!K35,'9) Direct Allocation Method 2'!K35)</f>
        <v>0</v>
      </c>
      <c r="K34" s="209">
        <f>SUM('6) Direct - Assignment'!K34,'7) Direct Allocation (FTEs)'!L36,'8) Direct Allocation Method 1'!L35,'9) Direct Allocation Method 2'!L35)</f>
        <v>0</v>
      </c>
      <c r="L34" s="210">
        <f t="shared" si="13"/>
        <v>0</v>
      </c>
      <c r="M34" s="209">
        <f>SUM('6) Direct - Assignment'!M34,'7) Direct Allocation (FTEs)'!N36,'8) Direct Allocation Method 1'!N35,'9) Direct Allocation Method 2'!N35)</f>
        <v>0</v>
      </c>
      <c r="N34" s="209">
        <f>SUM('6) Direct - Assignment'!N34,'7) Direct Allocation (FTEs)'!O36,'8) Direct Allocation Method 1'!O35,'9) Direct Allocation Method 2'!O35)</f>
        <v>0</v>
      </c>
      <c r="O34" s="211">
        <f t="shared" si="8"/>
        <v>0</v>
      </c>
      <c r="P34" s="212">
        <f t="shared" si="9"/>
        <v>0</v>
      </c>
      <c r="Q34" s="303"/>
    </row>
    <row r="35" spans="1:17" ht="15" customHeight="1">
      <c r="A35" s="84" t="str">
        <f>'6) Direct - Assignment'!B35</f>
        <v/>
      </c>
      <c r="B35" s="318"/>
      <c r="C35" s="209">
        <f>SUM('6) Direct - Assignment'!C35,'7) Direct Allocation (FTEs)'!D37,'8) Direct Allocation Method 1'!D36,'9) Direct Allocation Method 2'!D36)</f>
        <v>0</v>
      </c>
      <c r="D35" s="209">
        <f>SUM('6) Direct - Assignment'!D35,'7) Direct Allocation (FTEs)'!E37,'8) Direct Allocation Method 1'!E36,'9) Direct Allocation Method 2'!E36)</f>
        <v>0</v>
      </c>
      <c r="E35" s="209">
        <f>SUM('6) Direct - Assignment'!E35,'7) Direct Allocation (FTEs)'!F37,'8) Direct Allocation Method 1'!F36,'9) Direct Allocation Method 2'!F36)</f>
        <v>0</v>
      </c>
      <c r="F35" s="209">
        <f>SUM('6) Direct - Assignment'!F35,'7) Direct Allocation (FTEs)'!G37,'8) Direct Allocation Method 1'!G36,'9) Direct Allocation Method 2'!G36)</f>
        <v>0</v>
      </c>
      <c r="G35" s="209">
        <f>SUM('6) Direct - Assignment'!G35,'7) Direct Allocation (FTEs)'!H37,'8) Direct Allocation Method 1'!H36,'9) Direct Allocation Method 2'!H36)</f>
        <v>0</v>
      </c>
      <c r="H35" s="209">
        <f>SUM('6) Direct - Assignment'!H35,'7) Direct Allocation (FTEs)'!I37,'8) Direct Allocation Method 1'!I36,'9) Direct Allocation Method 2'!I36)</f>
        <v>0</v>
      </c>
      <c r="I35" s="209">
        <f>SUM('6) Direct - Assignment'!I35,'7) Direct Allocation (FTEs)'!J37,'8) Direct Allocation Method 1'!J36,'9) Direct Allocation Method 2'!J36)</f>
        <v>0</v>
      </c>
      <c r="J35" s="209">
        <f>SUM('6) Direct - Assignment'!J35,'7) Direct Allocation (FTEs)'!K37,'8) Direct Allocation Method 1'!K36,'9) Direct Allocation Method 2'!K36)</f>
        <v>0</v>
      </c>
      <c r="K35" s="209">
        <f>SUM('6) Direct - Assignment'!K35,'7) Direct Allocation (FTEs)'!L37,'8) Direct Allocation Method 1'!L36,'9) Direct Allocation Method 2'!L36)</f>
        <v>0</v>
      </c>
      <c r="L35" s="210">
        <f t="shared" si="13"/>
        <v>0</v>
      </c>
      <c r="M35" s="209">
        <f>SUM('6) Direct - Assignment'!M35,'7) Direct Allocation (FTEs)'!N37,'8) Direct Allocation Method 1'!N36,'9) Direct Allocation Method 2'!N36)</f>
        <v>0</v>
      </c>
      <c r="N35" s="209">
        <f>SUM('6) Direct - Assignment'!N35,'7) Direct Allocation (FTEs)'!O37,'8) Direct Allocation Method 1'!O36,'9) Direct Allocation Method 2'!O36)</f>
        <v>0</v>
      </c>
      <c r="O35" s="211">
        <f t="shared" ref="O35" si="14">SUM(M35:N35)</f>
        <v>0</v>
      </c>
      <c r="P35" s="212">
        <f t="shared" ref="P35" si="15">+L35+O35</f>
        <v>0</v>
      </c>
      <c r="Q35" s="303"/>
    </row>
    <row r="36" spans="1:17" ht="15" customHeight="1">
      <c r="A36" s="223" t="str">
        <f>'6) Direct - Assignment'!B36</f>
        <v/>
      </c>
      <c r="B36" s="317"/>
      <c r="C36" s="209">
        <f>SUM('6) Direct - Assignment'!C36,'7) Direct Allocation (FTEs)'!D38,'8) Direct Allocation Method 1'!D37,'9) Direct Allocation Method 2'!D37)</f>
        <v>0</v>
      </c>
      <c r="D36" s="209">
        <f>SUM('6) Direct - Assignment'!D36,'7) Direct Allocation (FTEs)'!E38,'8) Direct Allocation Method 1'!E37,'9) Direct Allocation Method 2'!E37)</f>
        <v>0</v>
      </c>
      <c r="E36" s="209">
        <f>SUM('6) Direct - Assignment'!E36,'7) Direct Allocation (FTEs)'!F38,'8) Direct Allocation Method 1'!F37,'9) Direct Allocation Method 2'!F37)</f>
        <v>0</v>
      </c>
      <c r="F36" s="209">
        <f>SUM('6) Direct - Assignment'!F36,'7) Direct Allocation (FTEs)'!G38,'8) Direct Allocation Method 1'!G37,'9) Direct Allocation Method 2'!G37)</f>
        <v>0</v>
      </c>
      <c r="G36" s="209">
        <f>SUM('6) Direct - Assignment'!G36,'7) Direct Allocation (FTEs)'!H38,'8) Direct Allocation Method 1'!H37,'9) Direct Allocation Method 2'!H37)</f>
        <v>0</v>
      </c>
      <c r="H36" s="209">
        <f>SUM('6) Direct - Assignment'!H36,'7) Direct Allocation (FTEs)'!I38,'8) Direct Allocation Method 1'!I37,'9) Direct Allocation Method 2'!I37)</f>
        <v>0</v>
      </c>
      <c r="I36" s="209">
        <f>SUM('6) Direct - Assignment'!I36,'7) Direct Allocation (FTEs)'!J38,'8) Direct Allocation Method 1'!J37,'9) Direct Allocation Method 2'!J37)</f>
        <v>0</v>
      </c>
      <c r="J36" s="209">
        <f>SUM('6) Direct - Assignment'!J36,'7) Direct Allocation (FTEs)'!K38,'8) Direct Allocation Method 1'!K37,'9) Direct Allocation Method 2'!K37)</f>
        <v>0</v>
      </c>
      <c r="K36" s="209">
        <f>SUM('6) Direct - Assignment'!K36,'7) Direct Allocation (FTEs)'!L38,'8) Direct Allocation Method 1'!L37,'9) Direct Allocation Method 2'!L37)</f>
        <v>0</v>
      </c>
      <c r="L36" s="210">
        <f t="shared" ref="L36:L39" si="16">SUM(C36:K36)</f>
        <v>0</v>
      </c>
      <c r="M36" s="209">
        <f>SUM('6) Direct - Assignment'!M36,'7) Direct Allocation (FTEs)'!N38,'8) Direct Allocation Method 1'!N37,'9) Direct Allocation Method 2'!N37)</f>
        <v>0</v>
      </c>
      <c r="N36" s="209">
        <f>SUM('6) Direct - Assignment'!N36,'7) Direct Allocation (FTEs)'!O38,'8) Direct Allocation Method 1'!O37,'9) Direct Allocation Method 2'!O37)</f>
        <v>0</v>
      </c>
      <c r="O36" s="211">
        <f t="shared" si="8"/>
        <v>0</v>
      </c>
      <c r="P36" s="212">
        <f t="shared" si="9"/>
        <v>0</v>
      </c>
      <c r="Q36" s="303"/>
    </row>
    <row r="37" spans="1:17" ht="15" customHeight="1">
      <c r="A37" s="223" t="str">
        <f>'6) Direct - Assignment'!B37</f>
        <v/>
      </c>
      <c r="B37" s="317"/>
      <c r="C37" s="209">
        <f>SUM('6) Direct - Assignment'!C37,'7) Direct Allocation (FTEs)'!D39,'8) Direct Allocation Method 1'!D38,'9) Direct Allocation Method 2'!D38)</f>
        <v>0</v>
      </c>
      <c r="D37" s="209">
        <f>SUM('6) Direct - Assignment'!D37,'7) Direct Allocation (FTEs)'!E39,'8) Direct Allocation Method 1'!E38,'9) Direct Allocation Method 2'!E38)</f>
        <v>0</v>
      </c>
      <c r="E37" s="209">
        <f>SUM('6) Direct - Assignment'!E37,'7) Direct Allocation (FTEs)'!F39,'8) Direct Allocation Method 1'!F38,'9) Direct Allocation Method 2'!F38)</f>
        <v>0</v>
      </c>
      <c r="F37" s="209">
        <f>SUM('6) Direct - Assignment'!F37,'7) Direct Allocation (FTEs)'!G39,'8) Direct Allocation Method 1'!G38,'9) Direct Allocation Method 2'!G38)</f>
        <v>0</v>
      </c>
      <c r="G37" s="209">
        <f>SUM('6) Direct - Assignment'!G37,'7) Direct Allocation (FTEs)'!H39,'8) Direct Allocation Method 1'!H38,'9) Direct Allocation Method 2'!H38)</f>
        <v>0</v>
      </c>
      <c r="H37" s="209">
        <f>SUM('6) Direct - Assignment'!H37,'7) Direct Allocation (FTEs)'!I39,'8) Direct Allocation Method 1'!I38,'9) Direct Allocation Method 2'!I38)</f>
        <v>0</v>
      </c>
      <c r="I37" s="209">
        <f>SUM('6) Direct - Assignment'!I37,'7) Direct Allocation (FTEs)'!J39,'8) Direct Allocation Method 1'!J38,'9) Direct Allocation Method 2'!J38)</f>
        <v>0</v>
      </c>
      <c r="J37" s="209">
        <f>SUM('6) Direct - Assignment'!J37,'7) Direct Allocation (FTEs)'!K39,'8) Direct Allocation Method 1'!K38,'9) Direct Allocation Method 2'!K38)</f>
        <v>0</v>
      </c>
      <c r="K37" s="209">
        <f>SUM('6) Direct - Assignment'!K37,'7) Direct Allocation (FTEs)'!L39,'8) Direct Allocation Method 1'!L38,'9) Direct Allocation Method 2'!L38)</f>
        <v>0</v>
      </c>
      <c r="L37" s="210">
        <f t="shared" si="16"/>
        <v>0</v>
      </c>
      <c r="M37" s="209">
        <f>SUM('6) Direct - Assignment'!M37,'7) Direct Allocation (FTEs)'!N39,'8) Direct Allocation Method 1'!N38,'9) Direct Allocation Method 2'!N38)</f>
        <v>0</v>
      </c>
      <c r="N37" s="209">
        <f>SUM('6) Direct - Assignment'!N37,'7) Direct Allocation (FTEs)'!O39,'8) Direct Allocation Method 1'!O38,'9) Direct Allocation Method 2'!O38)</f>
        <v>0</v>
      </c>
      <c r="O37" s="211">
        <f t="shared" si="8"/>
        <v>0</v>
      </c>
      <c r="P37" s="212">
        <f t="shared" si="9"/>
        <v>0</v>
      </c>
      <c r="Q37" s="303"/>
    </row>
    <row r="38" spans="1:17" ht="15" customHeight="1">
      <c r="A38" s="223" t="str">
        <f>'6) Direct - Assignment'!B38</f>
        <v/>
      </c>
      <c r="B38" s="317"/>
      <c r="C38" s="209">
        <f>SUM('6) Direct - Assignment'!C38,'7) Direct Allocation (FTEs)'!D40,'8) Direct Allocation Method 1'!D39,'9) Direct Allocation Method 2'!D39)</f>
        <v>0</v>
      </c>
      <c r="D38" s="209">
        <f>SUM('6) Direct - Assignment'!D38,'7) Direct Allocation (FTEs)'!E40,'8) Direct Allocation Method 1'!E39,'9) Direct Allocation Method 2'!E39)</f>
        <v>0</v>
      </c>
      <c r="E38" s="209">
        <f>SUM('6) Direct - Assignment'!E38,'7) Direct Allocation (FTEs)'!F40,'8) Direct Allocation Method 1'!F39,'9) Direct Allocation Method 2'!F39)</f>
        <v>0</v>
      </c>
      <c r="F38" s="209">
        <f>SUM('6) Direct - Assignment'!F38,'7) Direct Allocation (FTEs)'!G40,'8) Direct Allocation Method 1'!G39,'9) Direct Allocation Method 2'!G39)</f>
        <v>0</v>
      </c>
      <c r="G38" s="209">
        <f>SUM('6) Direct - Assignment'!G38,'7) Direct Allocation (FTEs)'!H40,'8) Direct Allocation Method 1'!H39,'9) Direct Allocation Method 2'!H39)</f>
        <v>0</v>
      </c>
      <c r="H38" s="209">
        <f>SUM('6) Direct - Assignment'!H38,'7) Direct Allocation (FTEs)'!I40,'8) Direct Allocation Method 1'!I39,'9) Direct Allocation Method 2'!I39)</f>
        <v>0</v>
      </c>
      <c r="I38" s="209">
        <f>SUM('6) Direct - Assignment'!I38,'7) Direct Allocation (FTEs)'!J40,'8) Direct Allocation Method 1'!J39,'9) Direct Allocation Method 2'!J39)</f>
        <v>0</v>
      </c>
      <c r="J38" s="209">
        <f>SUM('6) Direct - Assignment'!J38,'7) Direct Allocation (FTEs)'!K40,'8) Direct Allocation Method 1'!K39,'9) Direct Allocation Method 2'!K39)</f>
        <v>0</v>
      </c>
      <c r="K38" s="209">
        <f>SUM('6) Direct - Assignment'!K38,'7) Direct Allocation (FTEs)'!L40,'8) Direct Allocation Method 1'!L39,'9) Direct Allocation Method 2'!L39)</f>
        <v>0</v>
      </c>
      <c r="L38" s="210">
        <f t="shared" si="16"/>
        <v>0</v>
      </c>
      <c r="M38" s="209">
        <f>SUM('6) Direct - Assignment'!M38,'7) Direct Allocation (FTEs)'!N40,'8) Direct Allocation Method 1'!N39,'9) Direct Allocation Method 2'!N39)</f>
        <v>0</v>
      </c>
      <c r="N38" s="209">
        <f>SUM('6) Direct - Assignment'!N38,'7) Direct Allocation (FTEs)'!O40,'8) Direct Allocation Method 1'!O39,'9) Direct Allocation Method 2'!O39)</f>
        <v>0</v>
      </c>
      <c r="O38" s="211">
        <f t="shared" si="8"/>
        <v>0</v>
      </c>
      <c r="P38" s="212">
        <f t="shared" si="9"/>
        <v>0</v>
      </c>
      <c r="Q38" s="303"/>
    </row>
    <row r="39" spans="1:17" ht="15" customHeight="1">
      <c r="A39" s="84" t="str">
        <f>'6) Direct - Assignment'!B39</f>
        <v/>
      </c>
      <c r="B39" s="318"/>
      <c r="C39" s="209">
        <f>SUM('6) Direct - Assignment'!C39,'7) Direct Allocation (FTEs)'!D41,'8) Direct Allocation Method 1'!D40,'9) Direct Allocation Method 2'!D40)</f>
        <v>0</v>
      </c>
      <c r="D39" s="209">
        <f>SUM('6) Direct - Assignment'!D39,'7) Direct Allocation (FTEs)'!E41,'8) Direct Allocation Method 1'!E40,'9) Direct Allocation Method 2'!E40)</f>
        <v>0</v>
      </c>
      <c r="E39" s="209">
        <f>SUM('6) Direct - Assignment'!E39,'7) Direct Allocation (FTEs)'!F41,'8) Direct Allocation Method 1'!F40,'9) Direct Allocation Method 2'!F40)</f>
        <v>0</v>
      </c>
      <c r="F39" s="209">
        <f>SUM('6) Direct - Assignment'!F39,'7) Direct Allocation (FTEs)'!G41,'8) Direct Allocation Method 1'!G40,'9) Direct Allocation Method 2'!G40)</f>
        <v>0</v>
      </c>
      <c r="G39" s="209">
        <f>SUM('6) Direct - Assignment'!G39,'7) Direct Allocation (FTEs)'!H41,'8) Direct Allocation Method 1'!H40,'9) Direct Allocation Method 2'!H40)</f>
        <v>0</v>
      </c>
      <c r="H39" s="209">
        <f>SUM('6) Direct - Assignment'!H39,'7) Direct Allocation (FTEs)'!I41,'8) Direct Allocation Method 1'!I40,'9) Direct Allocation Method 2'!I40)</f>
        <v>0</v>
      </c>
      <c r="I39" s="209">
        <f>SUM('6) Direct - Assignment'!I39,'7) Direct Allocation (FTEs)'!J41,'8) Direct Allocation Method 1'!J40,'9) Direct Allocation Method 2'!J40)</f>
        <v>0</v>
      </c>
      <c r="J39" s="209">
        <f>SUM('6) Direct - Assignment'!J39,'7) Direct Allocation (FTEs)'!K41,'8) Direct Allocation Method 1'!K40,'9) Direct Allocation Method 2'!K40)</f>
        <v>0</v>
      </c>
      <c r="K39" s="209">
        <f>SUM('6) Direct - Assignment'!K39,'7) Direct Allocation (FTEs)'!L41,'8) Direct Allocation Method 1'!L40,'9) Direct Allocation Method 2'!L40)</f>
        <v>0</v>
      </c>
      <c r="L39" s="210">
        <f t="shared" si="16"/>
        <v>0</v>
      </c>
      <c r="M39" s="209">
        <f>SUM('6) Direct - Assignment'!M39,'7) Direct Allocation (FTEs)'!N41,'8) Direct Allocation Method 1'!N40,'9) Direct Allocation Method 2'!N40)</f>
        <v>0</v>
      </c>
      <c r="N39" s="209">
        <f>SUM('6) Direct - Assignment'!N39,'7) Direct Allocation (FTEs)'!O41,'8) Direct Allocation Method 1'!O40,'9) Direct Allocation Method 2'!O40)</f>
        <v>0</v>
      </c>
      <c r="O39" s="211">
        <f t="shared" ref="O39" si="17">SUM(M39:N39)</f>
        <v>0</v>
      </c>
      <c r="P39" s="212">
        <f t="shared" ref="P39" si="18">+L39+O39</f>
        <v>0</v>
      </c>
      <c r="Q39" s="303"/>
    </row>
    <row r="40" spans="1:17" ht="15" customHeight="1">
      <c r="A40" s="223" t="str">
        <f>'6) Direct - Assignment'!B40</f>
        <v/>
      </c>
      <c r="B40" s="317"/>
      <c r="C40" s="209">
        <f>SUM('6) Direct - Assignment'!C40,'7) Direct Allocation (FTEs)'!D42,'8) Direct Allocation Method 1'!D41,'9) Direct Allocation Method 2'!D41)</f>
        <v>0</v>
      </c>
      <c r="D40" s="209">
        <f>SUM('6) Direct - Assignment'!D40,'7) Direct Allocation (FTEs)'!E42,'8) Direct Allocation Method 1'!E41,'9) Direct Allocation Method 2'!E41)</f>
        <v>0</v>
      </c>
      <c r="E40" s="209">
        <f>SUM('6) Direct - Assignment'!E40,'7) Direct Allocation (FTEs)'!F42,'8) Direct Allocation Method 1'!F41,'9) Direct Allocation Method 2'!F41)</f>
        <v>0</v>
      </c>
      <c r="F40" s="209">
        <f>SUM('6) Direct - Assignment'!F40,'7) Direct Allocation (FTEs)'!G42,'8) Direct Allocation Method 1'!G41,'9) Direct Allocation Method 2'!G41)</f>
        <v>0</v>
      </c>
      <c r="G40" s="209">
        <f>SUM('6) Direct - Assignment'!G40,'7) Direct Allocation (FTEs)'!H42,'8) Direct Allocation Method 1'!H41,'9) Direct Allocation Method 2'!H41)</f>
        <v>0</v>
      </c>
      <c r="H40" s="209">
        <f>SUM('6) Direct - Assignment'!H40,'7) Direct Allocation (FTEs)'!I42,'8) Direct Allocation Method 1'!I41,'9) Direct Allocation Method 2'!I41)</f>
        <v>0</v>
      </c>
      <c r="I40" s="209">
        <f>SUM('6) Direct - Assignment'!I40,'7) Direct Allocation (FTEs)'!J42,'8) Direct Allocation Method 1'!J41,'9) Direct Allocation Method 2'!J41)</f>
        <v>0</v>
      </c>
      <c r="J40" s="209">
        <f>SUM('6) Direct - Assignment'!J40,'7) Direct Allocation (FTEs)'!K42,'8) Direct Allocation Method 1'!K41,'9) Direct Allocation Method 2'!K41)</f>
        <v>0</v>
      </c>
      <c r="K40" s="209">
        <f>SUM('6) Direct - Assignment'!K40,'7) Direct Allocation (FTEs)'!L42,'8) Direct Allocation Method 1'!L41,'9) Direct Allocation Method 2'!L41)</f>
        <v>0</v>
      </c>
      <c r="L40" s="210">
        <f t="shared" ref="L40:L43" si="19">SUM(C40:K40)</f>
        <v>0</v>
      </c>
      <c r="M40" s="209">
        <f>SUM('6) Direct - Assignment'!M40,'7) Direct Allocation (FTEs)'!N42,'8) Direct Allocation Method 1'!N41,'9) Direct Allocation Method 2'!N41)</f>
        <v>0</v>
      </c>
      <c r="N40" s="209">
        <f>SUM('6) Direct - Assignment'!N40,'7) Direct Allocation (FTEs)'!O42,'8) Direct Allocation Method 1'!O41,'9) Direct Allocation Method 2'!O41)</f>
        <v>0</v>
      </c>
      <c r="O40" s="211">
        <f t="shared" si="8"/>
        <v>0</v>
      </c>
      <c r="P40" s="212">
        <f t="shared" si="9"/>
        <v>0</v>
      </c>
      <c r="Q40" s="303"/>
    </row>
    <row r="41" spans="1:17" ht="15" customHeight="1">
      <c r="A41" s="223" t="str">
        <f>'6) Direct - Assignment'!B41</f>
        <v/>
      </c>
      <c r="B41" s="317"/>
      <c r="C41" s="209">
        <f>SUM('6) Direct - Assignment'!C41,'7) Direct Allocation (FTEs)'!D43,'8) Direct Allocation Method 1'!D42,'9) Direct Allocation Method 2'!D42)</f>
        <v>0</v>
      </c>
      <c r="D41" s="209">
        <f>SUM('6) Direct - Assignment'!D41,'7) Direct Allocation (FTEs)'!E43,'8) Direct Allocation Method 1'!E42,'9) Direct Allocation Method 2'!E42)</f>
        <v>0</v>
      </c>
      <c r="E41" s="209">
        <f>SUM('6) Direct - Assignment'!E41,'7) Direct Allocation (FTEs)'!F43,'8) Direct Allocation Method 1'!F42,'9) Direct Allocation Method 2'!F42)</f>
        <v>0</v>
      </c>
      <c r="F41" s="209">
        <f>SUM('6) Direct - Assignment'!F41,'7) Direct Allocation (FTEs)'!G43,'8) Direct Allocation Method 1'!G42,'9) Direct Allocation Method 2'!G42)</f>
        <v>0</v>
      </c>
      <c r="G41" s="209">
        <f>SUM('6) Direct - Assignment'!G41,'7) Direct Allocation (FTEs)'!H43,'8) Direct Allocation Method 1'!H42,'9) Direct Allocation Method 2'!H42)</f>
        <v>0</v>
      </c>
      <c r="H41" s="209">
        <f>SUM('6) Direct - Assignment'!H41,'7) Direct Allocation (FTEs)'!I43,'8) Direct Allocation Method 1'!I42,'9) Direct Allocation Method 2'!I42)</f>
        <v>0</v>
      </c>
      <c r="I41" s="209">
        <f>SUM('6) Direct - Assignment'!I41,'7) Direct Allocation (FTEs)'!J43,'8) Direct Allocation Method 1'!J42,'9) Direct Allocation Method 2'!J42)</f>
        <v>0</v>
      </c>
      <c r="J41" s="209">
        <f>SUM('6) Direct - Assignment'!J41,'7) Direct Allocation (FTEs)'!K43,'8) Direct Allocation Method 1'!K42,'9) Direct Allocation Method 2'!K42)</f>
        <v>0</v>
      </c>
      <c r="K41" s="209">
        <f>SUM('6) Direct - Assignment'!K41,'7) Direct Allocation (FTEs)'!L43,'8) Direct Allocation Method 1'!L42,'9) Direct Allocation Method 2'!L42)</f>
        <v>0</v>
      </c>
      <c r="L41" s="210">
        <f t="shared" si="19"/>
        <v>0</v>
      </c>
      <c r="M41" s="209">
        <f>SUM('6) Direct - Assignment'!M41,'7) Direct Allocation (FTEs)'!N43,'8) Direct Allocation Method 1'!N42,'9) Direct Allocation Method 2'!N42)</f>
        <v>0</v>
      </c>
      <c r="N41" s="209">
        <f>SUM('6) Direct - Assignment'!N41,'7) Direct Allocation (FTEs)'!O43,'8) Direct Allocation Method 1'!O42,'9) Direct Allocation Method 2'!O42)</f>
        <v>0</v>
      </c>
      <c r="O41" s="211">
        <f t="shared" si="8"/>
        <v>0</v>
      </c>
      <c r="P41" s="212">
        <f t="shared" si="9"/>
        <v>0</v>
      </c>
      <c r="Q41" s="303"/>
    </row>
    <row r="42" spans="1:17" ht="15" customHeight="1">
      <c r="A42" s="223" t="str">
        <f>'6) Direct - Assignment'!B42</f>
        <v/>
      </c>
      <c r="B42" s="317"/>
      <c r="C42" s="209">
        <f>SUM('6) Direct - Assignment'!C42,'7) Direct Allocation (FTEs)'!D44,'8) Direct Allocation Method 1'!D43,'9) Direct Allocation Method 2'!D43)</f>
        <v>0</v>
      </c>
      <c r="D42" s="209">
        <f>SUM('6) Direct - Assignment'!D42,'7) Direct Allocation (FTEs)'!E44,'8) Direct Allocation Method 1'!E43,'9) Direct Allocation Method 2'!E43)</f>
        <v>0</v>
      </c>
      <c r="E42" s="209">
        <f>SUM('6) Direct - Assignment'!E42,'7) Direct Allocation (FTEs)'!F44,'8) Direct Allocation Method 1'!F43,'9) Direct Allocation Method 2'!F43)</f>
        <v>0</v>
      </c>
      <c r="F42" s="209">
        <f>SUM('6) Direct - Assignment'!F42,'7) Direct Allocation (FTEs)'!G44,'8) Direct Allocation Method 1'!G43,'9) Direct Allocation Method 2'!G43)</f>
        <v>0</v>
      </c>
      <c r="G42" s="209">
        <f>SUM('6) Direct - Assignment'!G42,'7) Direct Allocation (FTEs)'!H44,'8) Direct Allocation Method 1'!H43,'9) Direct Allocation Method 2'!H43)</f>
        <v>0</v>
      </c>
      <c r="H42" s="209">
        <f>SUM('6) Direct - Assignment'!H42,'7) Direct Allocation (FTEs)'!I44,'8) Direct Allocation Method 1'!I43,'9) Direct Allocation Method 2'!I43)</f>
        <v>0</v>
      </c>
      <c r="I42" s="209">
        <f>SUM('6) Direct - Assignment'!I42,'7) Direct Allocation (FTEs)'!J44,'8) Direct Allocation Method 1'!J43,'9) Direct Allocation Method 2'!J43)</f>
        <v>0</v>
      </c>
      <c r="J42" s="209">
        <f>SUM('6) Direct - Assignment'!J42,'7) Direct Allocation (FTEs)'!K44,'8) Direct Allocation Method 1'!K43,'9) Direct Allocation Method 2'!K43)</f>
        <v>0</v>
      </c>
      <c r="K42" s="209">
        <f>SUM('6) Direct - Assignment'!K42,'7) Direct Allocation (FTEs)'!L44,'8) Direct Allocation Method 1'!L43,'9) Direct Allocation Method 2'!L43)</f>
        <v>0</v>
      </c>
      <c r="L42" s="210">
        <f t="shared" si="19"/>
        <v>0</v>
      </c>
      <c r="M42" s="209">
        <f>SUM('6) Direct - Assignment'!M42,'7) Direct Allocation (FTEs)'!N44,'8) Direct Allocation Method 1'!N43,'9) Direct Allocation Method 2'!N43)</f>
        <v>0</v>
      </c>
      <c r="N42" s="209">
        <f>SUM('6) Direct - Assignment'!N42,'7) Direct Allocation (FTEs)'!O44,'8) Direct Allocation Method 1'!O43,'9) Direct Allocation Method 2'!O43)</f>
        <v>0</v>
      </c>
      <c r="O42" s="211">
        <f t="shared" si="8"/>
        <v>0</v>
      </c>
      <c r="P42" s="212">
        <f t="shared" si="9"/>
        <v>0</v>
      </c>
      <c r="Q42" s="303"/>
    </row>
    <row r="43" spans="1:17" ht="15" customHeight="1">
      <c r="A43" s="84" t="str">
        <f>'6) Direct - Assignment'!B43</f>
        <v/>
      </c>
      <c r="B43" s="318"/>
      <c r="C43" s="209">
        <f>SUM('6) Direct - Assignment'!C43,'7) Direct Allocation (FTEs)'!D45,'8) Direct Allocation Method 1'!D44,'9) Direct Allocation Method 2'!D44)</f>
        <v>0</v>
      </c>
      <c r="D43" s="209">
        <f>SUM('6) Direct - Assignment'!D43,'7) Direct Allocation (FTEs)'!E45,'8) Direct Allocation Method 1'!E44,'9) Direct Allocation Method 2'!E44)</f>
        <v>0</v>
      </c>
      <c r="E43" s="209">
        <f>SUM('6) Direct - Assignment'!E43,'7) Direct Allocation (FTEs)'!F45,'8) Direct Allocation Method 1'!F44,'9) Direct Allocation Method 2'!F44)</f>
        <v>0</v>
      </c>
      <c r="F43" s="209">
        <f>SUM('6) Direct - Assignment'!F43,'7) Direct Allocation (FTEs)'!G45,'8) Direct Allocation Method 1'!G44,'9) Direct Allocation Method 2'!G44)</f>
        <v>0</v>
      </c>
      <c r="G43" s="209">
        <f>SUM('6) Direct - Assignment'!G43,'7) Direct Allocation (FTEs)'!H45,'8) Direct Allocation Method 1'!H44,'9) Direct Allocation Method 2'!H44)</f>
        <v>0</v>
      </c>
      <c r="H43" s="209">
        <f>SUM('6) Direct - Assignment'!H43,'7) Direct Allocation (FTEs)'!I45,'8) Direct Allocation Method 1'!I44,'9) Direct Allocation Method 2'!I44)</f>
        <v>0</v>
      </c>
      <c r="I43" s="209">
        <f>SUM('6) Direct - Assignment'!I43,'7) Direct Allocation (FTEs)'!J45,'8) Direct Allocation Method 1'!J44,'9) Direct Allocation Method 2'!J44)</f>
        <v>0</v>
      </c>
      <c r="J43" s="209">
        <f>SUM('6) Direct - Assignment'!J43,'7) Direct Allocation (FTEs)'!K45,'8) Direct Allocation Method 1'!K44,'9) Direct Allocation Method 2'!K44)</f>
        <v>0</v>
      </c>
      <c r="K43" s="209">
        <f>SUM('6) Direct - Assignment'!K43,'7) Direct Allocation (FTEs)'!L45,'8) Direct Allocation Method 1'!L44,'9) Direct Allocation Method 2'!L44)</f>
        <v>0</v>
      </c>
      <c r="L43" s="210">
        <f t="shared" si="19"/>
        <v>0</v>
      </c>
      <c r="M43" s="209">
        <f>SUM('6) Direct - Assignment'!M43,'7) Direct Allocation (FTEs)'!N45,'8) Direct Allocation Method 1'!N44,'9) Direct Allocation Method 2'!N44)</f>
        <v>0</v>
      </c>
      <c r="N43" s="209">
        <f>SUM('6) Direct - Assignment'!N43,'7) Direct Allocation (FTEs)'!O45,'8) Direct Allocation Method 1'!O44,'9) Direct Allocation Method 2'!O44)</f>
        <v>0</v>
      </c>
      <c r="O43" s="211">
        <f t="shared" ref="O43" si="20">SUM(M43:N43)</f>
        <v>0</v>
      </c>
      <c r="P43" s="212">
        <f t="shared" ref="P43" si="21">+L43+O43</f>
        <v>0</v>
      </c>
      <c r="Q43" s="303"/>
    </row>
    <row r="44" spans="1:17" ht="15" customHeight="1">
      <c r="A44" s="223" t="str">
        <f>'6) Direct - Assignment'!B44</f>
        <v/>
      </c>
      <c r="B44" s="317"/>
      <c r="C44" s="209">
        <f>SUM('6) Direct - Assignment'!C44,'7) Direct Allocation (FTEs)'!D46,'8) Direct Allocation Method 1'!D45,'9) Direct Allocation Method 2'!D45)</f>
        <v>0</v>
      </c>
      <c r="D44" s="209">
        <f>SUM('6) Direct - Assignment'!D44,'7) Direct Allocation (FTEs)'!E46,'8) Direct Allocation Method 1'!E45,'9) Direct Allocation Method 2'!E45)</f>
        <v>0</v>
      </c>
      <c r="E44" s="209">
        <f>SUM('6) Direct - Assignment'!E44,'7) Direct Allocation (FTEs)'!F46,'8) Direct Allocation Method 1'!F45,'9) Direct Allocation Method 2'!F45)</f>
        <v>0</v>
      </c>
      <c r="F44" s="209">
        <f>SUM('6) Direct - Assignment'!F44,'7) Direct Allocation (FTEs)'!G46,'8) Direct Allocation Method 1'!G45,'9) Direct Allocation Method 2'!G45)</f>
        <v>0</v>
      </c>
      <c r="G44" s="209">
        <f>SUM('6) Direct - Assignment'!G44,'7) Direct Allocation (FTEs)'!H46,'8) Direct Allocation Method 1'!H45,'9) Direct Allocation Method 2'!H45)</f>
        <v>0</v>
      </c>
      <c r="H44" s="209">
        <f>SUM('6) Direct - Assignment'!H44,'7) Direct Allocation (FTEs)'!I46,'8) Direct Allocation Method 1'!I45,'9) Direct Allocation Method 2'!I45)</f>
        <v>0</v>
      </c>
      <c r="I44" s="209">
        <f>SUM('6) Direct - Assignment'!I44,'7) Direct Allocation (FTEs)'!J46,'8) Direct Allocation Method 1'!J45,'9) Direct Allocation Method 2'!J45)</f>
        <v>0</v>
      </c>
      <c r="J44" s="209">
        <f>SUM('6) Direct - Assignment'!J44,'7) Direct Allocation (FTEs)'!K46,'8) Direct Allocation Method 1'!K45,'9) Direct Allocation Method 2'!K45)</f>
        <v>0</v>
      </c>
      <c r="K44" s="209">
        <f>SUM('6) Direct - Assignment'!K44,'7) Direct Allocation (FTEs)'!L46,'8) Direct Allocation Method 1'!L45,'9) Direct Allocation Method 2'!L45)</f>
        <v>0</v>
      </c>
      <c r="L44" s="210">
        <f t="shared" ref="L44:L61" si="22">SUM(C44:K44)</f>
        <v>0</v>
      </c>
      <c r="M44" s="209">
        <f>SUM('6) Direct - Assignment'!M44,'7) Direct Allocation (FTEs)'!N46,'8) Direct Allocation Method 1'!N45,'9) Direct Allocation Method 2'!N45)</f>
        <v>0</v>
      </c>
      <c r="N44" s="209">
        <f>SUM('6) Direct - Assignment'!N44,'7) Direct Allocation (FTEs)'!O46,'8) Direct Allocation Method 1'!O45,'9) Direct Allocation Method 2'!O45)</f>
        <v>0</v>
      </c>
      <c r="O44" s="211">
        <f t="shared" si="8"/>
        <v>0</v>
      </c>
      <c r="P44" s="212">
        <f t="shared" si="9"/>
        <v>0</v>
      </c>
      <c r="Q44" s="303"/>
    </row>
    <row r="45" spans="1:17" ht="15" customHeight="1">
      <c r="A45" s="223" t="str">
        <f>'6) Direct - Assignment'!B45</f>
        <v/>
      </c>
      <c r="B45" s="317"/>
      <c r="C45" s="209">
        <f>SUM('6) Direct - Assignment'!C45,'7) Direct Allocation (FTEs)'!D47,'8) Direct Allocation Method 1'!D46,'9) Direct Allocation Method 2'!D46)</f>
        <v>0</v>
      </c>
      <c r="D45" s="209">
        <f>SUM('6) Direct - Assignment'!D45,'7) Direct Allocation (FTEs)'!E47,'8) Direct Allocation Method 1'!E46,'9) Direct Allocation Method 2'!E46)</f>
        <v>0</v>
      </c>
      <c r="E45" s="209">
        <f>SUM('6) Direct - Assignment'!E45,'7) Direct Allocation (FTEs)'!F47,'8) Direct Allocation Method 1'!F46,'9) Direct Allocation Method 2'!F46)</f>
        <v>0</v>
      </c>
      <c r="F45" s="209">
        <f>SUM('6) Direct - Assignment'!F45,'7) Direct Allocation (FTEs)'!G47,'8) Direct Allocation Method 1'!G46,'9) Direct Allocation Method 2'!G46)</f>
        <v>0</v>
      </c>
      <c r="G45" s="209">
        <f>SUM('6) Direct - Assignment'!G45,'7) Direct Allocation (FTEs)'!H47,'8) Direct Allocation Method 1'!H46,'9) Direct Allocation Method 2'!H46)</f>
        <v>0</v>
      </c>
      <c r="H45" s="209">
        <f>SUM('6) Direct - Assignment'!H45,'7) Direct Allocation (FTEs)'!I47,'8) Direct Allocation Method 1'!I46,'9) Direct Allocation Method 2'!I46)</f>
        <v>0</v>
      </c>
      <c r="I45" s="209">
        <f>SUM('6) Direct - Assignment'!I45,'7) Direct Allocation (FTEs)'!J47,'8) Direct Allocation Method 1'!J46,'9) Direct Allocation Method 2'!J46)</f>
        <v>0</v>
      </c>
      <c r="J45" s="209">
        <f>SUM('6) Direct - Assignment'!J45,'7) Direct Allocation (FTEs)'!K47,'8) Direct Allocation Method 1'!K46,'9) Direct Allocation Method 2'!K46)</f>
        <v>0</v>
      </c>
      <c r="K45" s="209">
        <f>SUM('6) Direct - Assignment'!K45,'7) Direct Allocation (FTEs)'!L47,'8) Direct Allocation Method 1'!L46,'9) Direct Allocation Method 2'!L46)</f>
        <v>0</v>
      </c>
      <c r="L45" s="210">
        <f t="shared" si="22"/>
        <v>0</v>
      </c>
      <c r="M45" s="209">
        <f>SUM('6) Direct - Assignment'!M45,'7) Direct Allocation (FTEs)'!N47,'8) Direct Allocation Method 1'!N46,'9) Direct Allocation Method 2'!N46)</f>
        <v>0</v>
      </c>
      <c r="N45" s="209">
        <f>SUM('6) Direct - Assignment'!N45,'7) Direct Allocation (FTEs)'!O47,'8) Direct Allocation Method 1'!O46,'9) Direct Allocation Method 2'!O46)</f>
        <v>0</v>
      </c>
      <c r="O45" s="211">
        <f t="shared" si="8"/>
        <v>0</v>
      </c>
      <c r="P45" s="212">
        <f t="shared" si="9"/>
        <v>0</v>
      </c>
      <c r="Q45" s="303"/>
    </row>
    <row r="46" spans="1:17" ht="15" customHeight="1">
      <c r="A46" s="223" t="str">
        <f>'6) Direct - Assignment'!B46</f>
        <v/>
      </c>
      <c r="B46" s="317"/>
      <c r="C46" s="209">
        <f>SUM('6) Direct - Assignment'!C46,'7) Direct Allocation (FTEs)'!D48,'8) Direct Allocation Method 1'!D47,'9) Direct Allocation Method 2'!D47)</f>
        <v>0</v>
      </c>
      <c r="D46" s="209">
        <f>SUM('6) Direct - Assignment'!D46,'7) Direct Allocation (FTEs)'!E48,'8) Direct Allocation Method 1'!E47,'9) Direct Allocation Method 2'!E47)</f>
        <v>0</v>
      </c>
      <c r="E46" s="209">
        <f>SUM('6) Direct - Assignment'!E46,'7) Direct Allocation (FTEs)'!F48,'8) Direct Allocation Method 1'!F47,'9) Direct Allocation Method 2'!F47)</f>
        <v>0</v>
      </c>
      <c r="F46" s="209">
        <f>SUM('6) Direct - Assignment'!F46,'7) Direct Allocation (FTEs)'!G48,'8) Direct Allocation Method 1'!G47,'9) Direct Allocation Method 2'!G47)</f>
        <v>0</v>
      </c>
      <c r="G46" s="209">
        <f>SUM('6) Direct - Assignment'!G46,'7) Direct Allocation (FTEs)'!H48,'8) Direct Allocation Method 1'!H47,'9) Direct Allocation Method 2'!H47)</f>
        <v>0</v>
      </c>
      <c r="H46" s="209">
        <f>SUM('6) Direct - Assignment'!H46,'7) Direct Allocation (FTEs)'!I48,'8) Direct Allocation Method 1'!I47,'9) Direct Allocation Method 2'!I47)</f>
        <v>0</v>
      </c>
      <c r="I46" s="209">
        <f>SUM('6) Direct - Assignment'!I46,'7) Direct Allocation (FTEs)'!J48,'8) Direct Allocation Method 1'!J47,'9) Direct Allocation Method 2'!J47)</f>
        <v>0</v>
      </c>
      <c r="J46" s="209">
        <f>SUM('6) Direct - Assignment'!J46,'7) Direct Allocation (FTEs)'!K48,'8) Direct Allocation Method 1'!K47,'9) Direct Allocation Method 2'!K47)</f>
        <v>0</v>
      </c>
      <c r="K46" s="209">
        <f>SUM('6) Direct - Assignment'!K46,'7) Direct Allocation (FTEs)'!L48,'8) Direct Allocation Method 1'!L47,'9) Direct Allocation Method 2'!L47)</f>
        <v>0</v>
      </c>
      <c r="L46" s="210">
        <f t="shared" si="22"/>
        <v>0</v>
      </c>
      <c r="M46" s="209">
        <f>SUM('6) Direct - Assignment'!M46,'7) Direct Allocation (FTEs)'!N48,'8) Direct Allocation Method 1'!N47,'9) Direct Allocation Method 2'!N47)</f>
        <v>0</v>
      </c>
      <c r="N46" s="209">
        <f>SUM('6) Direct - Assignment'!N46,'7) Direct Allocation (FTEs)'!O48,'8) Direct Allocation Method 1'!O47,'9) Direct Allocation Method 2'!O47)</f>
        <v>0</v>
      </c>
      <c r="O46" s="211">
        <f t="shared" si="8"/>
        <v>0</v>
      </c>
      <c r="P46" s="212">
        <f t="shared" si="9"/>
        <v>0</v>
      </c>
      <c r="Q46" s="303"/>
    </row>
    <row r="47" spans="1:17" ht="15" customHeight="1">
      <c r="A47" s="223" t="str">
        <f>'6) Direct - Assignment'!B47</f>
        <v/>
      </c>
      <c r="B47" s="317"/>
      <c r="C47" s="209">
        <f>SUM('6) Direct - Assignment'!C47,'7) Direct Allocation (FTEs)'!D49,'8) Direct Allocation Method 1'!D48,'9) Direct Allocation Method 2'!D48)</f>
        <v>0</v>
      </c>
      <c r="D47" s="209">
        <f>SUM('6) Direct - Assignment'!D47,'7) Direct Allocation (FTEs)'!E49,'8) Direct Allocation Method 1'!E48,'9) Direct Allocation Method 2'!E48)</f>
        <v>0</v>
      </c>
      <c r="E47" s="209">
        <f>SUM('6) Direct - Assignment'!E47,'7) Direct Allocation (FTEs)'!F49,'8) Direct Allocation Method 1'!F48,'9) Direct Allocation Method 2'!F48)</f>
        <v>0</v>
      </c>
      <c r="F47" s="209">
        <f>SUM('6) Direct - Assignment'!F47,'7) Direct Allocation (FTEs)'!G49,'8) Direct Allocation Method 1'!G48,'9) Direct Allocation Method 2'!G48)</f>
        <v>0</v>
      </c>
      <c r="G47" s="209">
        <f>SUM('6) Direct - Assignment'!G47,'7) Direct Allocation (FTEs)'!H49,'8) Direct Allocation Method 1'!H48,'9) Direct Allocation Method 2'!H48)</f>
        <v>0</v>
      </c>
      <c r="H47" s="209">
        <f>SUM('6) Direct - Assignment'!H47,'7) Direct Allocation (FTEs)'!I49,'8) Direct Allocation Method 1'!I48,'9) Direct Allocation Method 2'!I48)</f>
        <v>0</v>
      </c>
      <c r="I47" s="209">
        <f>SUM('6) Direct - Assignment'!I47,'7) Direct Allocation (FTEs)'!J49,'8) Direct Allocation Method 1'!J48,'9) Direct Allocation Method 2'!J48)</f>
        <v>0</v>
      </c>
      <c r="J47" s="209">
        <f>SUM('6) Direct - Assignment'!J47,'7) Direct Allocation (FTEs)'!K49,'8) Direct Allocation Method 1'!K48,'9) Direct Allocation Method 2'!K48)</f>
        <v>0</v>
      </c>
      <c r="K47" s="209">
        <f>SUM('6) Direct - Assignment'!K47,'7) Direct Allocation (FTEs)'!L49,'8) Direct Allocation Method 1'!L48,'9) Direct Allocation Method 2'!L48)</f>
        <v>0</v>
      </c>
      <c r="L47" s="210">
        <f t="shared" si="22"/>
        <v>0</v>
      </c>
      <c r="M47" s="209">
        <f>SUM('6) Direct - Assignment'!M47,'7) Direct Allocation (FTEs)'!N49,'8) Direct Allocation Method 1'!N48,'9) Direct Allocation Method 2'!N48)</f>
        <v>0</v>
      </c>
      <c r="N47" s="209">
        <f>SUM('6) Direct - Assignment'!N47,'7) Direct Allocation (FTEs)'!O49,'8) Direct Allocation Method 1'!O48,'9) Direct Allocation Method 2'!O48)</f>
        <v>0</v>
      </c>
      <c r="O47" s="211">
        <f t="shared" si="8"/>
        <v>0</v>
      </c>
      <c r="P47" s="212">
        <f t="shared" si="9"/>
        <v>0</v>
      </c>
      <c r="Q47" s="303"/>
    </row>
    <row r="48" spans="1:17" ht="15" customHeight="1">
      <c r="A48" s="223" t="str">
        <f>'6) Direct - Assignment'!B48</f>
        <v/>
      </c>
      <c r="B48" s="317"/>
      <c r="C48" s="209">
        <f>SUM('6) Direct - Assignment'!C48,'7) Direct Allocation (FTEs)'!D50,'8) Direct Allocation Method 1'!D49,'9) Direct Allocation Method 2'!D49)</f>
        <v>0</v>
      </c>
      <c r="D48" s="209">
        <f>SUM('6) Direct - Assignment'!D48,'7) Direct Allocation (FTEs)'!E50,'8) Direct Allocation Method 1'!E49,'9) Direct Allocation Method 2'!E49)</f>
        <v>0</v>
      </c>
      <c r="E48" s="209">
        <f>SUM('6) Direct - Assignment'!E48,'7) Direct Allocation (FTEs)'!F50,'8) Direct Allocation Method 1'!F49,'9) Direct Allocation Method 2'!F49)</f>
        <v>0</v>
      </c>
      <c r="F48" s="209">
        <f>SUM('6) Direct - Assignment'!F48,'7) Direct Allocation (FTEs)'!G50,'8) Direct Allocation Method 1'!G49,'9) Direct Allocation Method 2'!G49)</f>
        <v>0</v>
      </c>
      <c r="G48" s="209">
        <f>SUM('6) Direct - Assignment'!G48,'7) Direct Allocation (FTEs)'!H50,'8) Direct Allocation Method 1'!H49,'9) Direct Allocation Method 2'!H49)</f>
        <v>0</v>
      </c>
      <c r="H48" s="209">
        <f>SUM('6) Direct - Assignment'!H48,'7) Direct Allocation (FTEs)'!I50,'8) Direct Allocation Method 1'!I49,'9) Direct Allocation Method 2'!I49)</f>
        <v>0</v>
      </c>
      <c r="I48" s="209">
        <f>SUM('6) Direct - Assignment'!I48,'7) Direct Allocation (FTEs)'!J50,'8) Direct Allocation Method 1'!J49,'9) Direct Allocation Method 2'!J49)</f>
        <v>0</v>
      </c>
      <c r="J48" s="209">
        <f>SUM('6) Direct - Assignment'!J48,'7) Direct Allocation (FTEs)'!K50,'8) Direct Allocation Method 1'!K49,'9) Direct Allocation Method 2'!K49)</f>
        <v>0</v>
      </c>
      <c r="K48" s="209">
        <f>SUM('6) Direct - Assignment'!K48,'7) Direct Allocation (FTEs)'!L50,'8) Direct Allocation Method 1'!L49,'9) Direct Allocation Method 2'!L49)</f>
        <v>0</v>
      </c>
      <c r="L48" s="210">
        <f t="shared" si="22"/>
        <v>0</v>
      </c>
      <c r="M48" s="209">
        <f>SUM('6) Direct - Assignment'!M48,'7) Direct Allocation (FTEs)'!N50,'8) Direct Allocation Method 1'!N49,'9) Direct Allocation Method 2'!N49)</f>
        <v>0</v>
      </c>
      <c r="N48" s="209">
        <f>SUM('6) Direct - Assignment'!N48,'7) Direct Allocation (FTEs)'!O50,'8) Direct Allocation Method 1'!O49,'9) Direct Allocation Method 2'!O49)</f>
        <v>0</v>
      </c>
      <c r="O48" s="211">
        <f t="shared" si="8"/>
        <v>0</v>
      </c>
      <c r="P48" s="212">
        <f t="shared" si="9"/>
        <v>0</v>
      </c>
      <c r="Q48" s="303"/>
    </row>
    <row r="49" spans="1:17" ht="15" customHeight="1">
      <c r="A49" s="223" t="str">
        <f>'6) Direct - Assignment'!B49</f>
        <v/>
      </c>
      <c r="B49" s="317"/>
      <c r="C49" s="209">
        <f>SUM('6) Direct - Assignment'!C49,'7) Direct Allocation (FTEs)'!D51,'8) Direct Allocation Method 1'!D50,'9) Direct Allocation Method 2'!D50)</f>
        <v>0</v>
      </c>
      <c r="D49" s="209">
        <f>SUM('6) Direct - Assignment'!D49,'7) Direct Allocation (FTEs)'!E51,'8) Direct Allocation Method 1'!E50,'9) Direct Allocation Method 2'!E50)</f>
        <v>0</v>
      </c>
      <c r="E49" s="209">
        <f>SUM('6) Direct - Assignment'!E49,'7) Direct Allocation (FTEs)'!F51,'8) Direct Allocation Method 1'!F50,'9) Direct Allocation Method 2'!F50)</f>
        <v>0</v>
      </c>
      <c r="F49" s="209">
        <f>SUM('6) Direct - Assignment'!F49,'7) Direct Allocation (FTEs)'!G51,'8) Direct Allocation Method 1'!G50,'9) Direct Allocation Method 2'!G50)</f>
        <v>0</v>
      </c>
      <c r="G49" s="209">
        <f>SUM('6) Direct - Assignment'!G49,'7) Direct Allocation (FTEs)'!H51,'8) Direct Allocation Method 1'!H50,'9) Direct Allocation Method 2'!H50)</f>
        <v>0</v>
      </c>
      <c r="H49" s="209">
        <f>SUM('6) Direct - Assignment'!H49,'7) Direct Allocation (FTEs)'!I51,'8) Direct Allocation Method 1'!I50,'9) Direct Allocation Method 2'!I50)</f>
        <v>0</v>
      </c>
      <c r="I49" s="209">
        <f>SUM('6) Direct - Assignment'!I49,'7) Direct Allocation (FTEs)'!J51,'8) Direct Allocation Method 1'!J50,'9) Direct Allocation Method 2'!J50)</f>
        <v>0</v>
      </c>
      <c r="J49" s="209">
        <f>SUM('6) Direct - Assignment'!J49,'7) Direct Allocation (FTEs)'!K51,'8) Direct Allocation Method 1'!K50,'9) Direct Allocation Method 2'!K50)</f>
        <v>0</v>
      </c>
      <c r="K49" s="209">
        <f>SUM('6) Direct - Assignment'!K49,'7) Direct Allocation (FTEs)'!L51,'8) Direct Allocation Method 1'!L50,'9) Direct Allocation Method 2'!L50)</f>
        <v>0</v>
      </c>
      <c r="L49" s="210">
        <f t="shared" si="22"/>
        <v>0</v>
      </c>
      <c r="M49" s="209">
        <f>SUM('6) Direct - Assignment'!M49,'7) Direct Allocation (FTEs)'!N51,'8) Direct Allocation Method 1'!N50,'9) Direct Allocation Method 2'!N50)</f>
        <v>0</v>
      </c>
      <c r="N49" s="209">
        <f>SUM('6) Direct - Assignment'!N49,'7) Direct Allocation (FTEs)'!O51,'8) Direct Allocation Method 1'!O50,'9) Direct Allocation Method 2'!O50)</f>
        <v>0</v>
      </c>
      <c r="O49" s="211">
        <f t="shared" si="8"/>
        <v>0</v>
      </c>
      <c r="P49" s="212">
        <f t="shared" si="9"/>
        <v>0</v>
      </c>
      <c r="Q49" s="303"/>
    </row>
    <row r="50" spans="1:17" ht="15" customHeight="1">
      <c r="A50" s="223" t="str">
        <f>'6) Direct - Assignment'!B50</f>
        <v/>
      </c>
      <c r="B50" s="317"/>
      <c r="C50" s="209">
        <f>SUM('6) Direct - Assignment'!C50,'7) Direct Allocation (FTEs)'!D52,'8) Direct Allocation Method 1'!D51,'9) Direct Allocation Method 2'!D51)</f>
        <v>0</v>
      </c>
      <c r="D50" s="209">
        <f>SUM('6) Direct - Assignment'!D50,'7) Direct Allocation (FTEs)'!E52,'8) Direct Allocation Method 1'!E51,'9) Direct Allocation Method 2'!E51)</f>
        <v>0</v>
      </c>
      <c r="E50" s="209">
        <f>SUM('6) Direct - Assignment'!E50,'7) Direct Allocation (FTEs)'!F52,'8) Direct Allocation Method 1'!F51,'9) Direct Allocation Method 2'!F51)</f>
        <v>0</v>
      </c>
      <c r="F50" s="209">
        <f>SUM('6) Direct - Assignment'!F50,'7) Direct Allocation (FTEs)'!G52,'8) Direct Allocation Method 1'!G51,'9) Direct Allocation Method 2'!G51)</f>
        <v>0</v>
      </c>
      <c r="G50" s="209">
        <f>SUM('6) Direct - Assignment'!G50,'7) Direct Allocation (FTEs)'!H52,'8) Direct Allocation Method 1'!H51,'9) Direct Allocation Method 2'!H51)</f>
        <v>0</v>
      </c>
      <c r="H50" s="209">
        <f>SUM('6) Direct - Assignment'!H50,'7) Direct Allocation (FTEs)'!I52,'8) Direct Allocation Method 1'!I51,'9) Direct Allocation Method 2'!I51)</f>
        <v>0</v>
      </c>
      <c r="I50" s="209">
        <f>SUM('6) Direct - Assignment'!I50,'7) Direct Allocation (FTEs)'!J52,'8) Direct Allocation Method 1'!J51,'9) Direct Allocation Method 2'!J51)</f>
        <v>0</v>
      </c>
      <c r="J50" s="209">
        <f>SUM('6) Direct - Assignment'!J50,'7) Direct Allocation (FTEs)'!K52,'8) Direct Allocation Method 1'!K51,'9) Direct Allocation Method 2'!K51)</f>
        <v>0</v>
      </c>
      <c r="K50" s="209">
        <f>SUM('6) Direct - Assignment'!K50,'7) Direct Allocation (FTEs)'!L52,'8) Direct Allocation Method 1'!L51,'9) Direct Allocation Method 2'!L51)</f>
        <v>0</v>
      </c>
      <c r="L50" s="210">
        <f t="shared" si="22"/>
        <v>0</v>
      </c>
      <c r="M50" s="209">
        <f>SUM('6) Direct - Assignment'!M50,'7) Direct Allocation (FTEs)'!N52,'8) Direct Allocation Method 1'!N51,'9) Direct Allocation Method 2'!N51)</f>
        <v>0</v>
      </c>
      <c r="N50" s="209">
        <f>SUM('6) Direct - Assignment'!N50,'7) Direct Allocation (FTEs)'!O52,'8) Direct Allocation Method 1'!O51,'9) Direct Allocation Method 2'!O51)</f>
        <v>0</v>
      </c>
      <c r="O50" s="211">
        <f t="shared" si="8"/>
        <v>0</v>
      </c>
      <c r="P50" s="212">
        <f t="shared" si="9"/>
        <v>0</v>
      </c>
      <c r="Q50" s="303"/>
    </row>
    <row r="51" spans="1:17" ht="15" customHeight="1">
      <c r="A51" s="223" t="str">
        <f>'6) Direct - Assignment'!B51</f>
        <v/>
      </c>
      <c r="B51" s="317"/>
      <c r="C51" s="209">
        <f>SUM('6) Direct - Assignment'!C51,'7) Direct Allocation (FTEs)'!D53,'8) Direct Allocation Method 1'!D52,'9) Direct Allocation Method 2'!D52)</f>
        <v>0</v>
      </c>
      <c r="D51" s="209">
        <f>SUM('6) Direct - Assignment'!D51,'7) Direct Allocation (FTEs)'!E53,'8) Direct Allocation Method 1'!E52,'9) Direct Allocation Method 2'!E52)</f>
        <v>0</v>
      </c>
      <c r="E51" s="209">
        <f>SUM('6) Direct - Assignment'!E51,'7) Direct Allocation (FTEs)'!F53,'8) Direct Allocation Method 1'!F52,'9) Direct Allocation Method 2'!F52)</f>
        <v>0</v>
      </c>
      <c r="F51" s="209">
        <f>SUM('6) Direct - Assignment'!F51,'7) Direct Allocation (FTEs)'!G53,'8) Direct Allocation Method 1'!G52,'9) Direct Allocation Method 2'!G52)</f>
        <v>0</v>
      </c>
      <c r="G51" s="209">
        <f>SUM('6) Direct - Assignment'!G51,'7) Direct Allocation (FTEs)'!H53,'8) Direct Allocation Method 1'!H52,'9) Direct Allocation Method 2'!H52)</f>
        <v>0</v>
      </c>
      <c r="H51" s="209">
        <f>SUM('6) Direct - Assignment'!H51,'7) Direct Allocation (FTEs)'!I53,'8) Direct Allocation Method 1'!I52,'9) Direct Allocation Method 2'!I52)</f>
        <v>0</v>
      </c>
      <c r="I51" s="209">
        <f>SUM('6) Direct - Assignment'!I51,'7) Direct Allocation (FTEs)'!J53,'8) Direct Allocation Method 1'!J52,'9) Direct Allocation Method 2'!J52)</f>
        <v>0</v>
      </c>
      <c r="J51" s="209">
        <f>SUM('6) Direct - Assignment'!J51,'7) Direct Allocation (FTEs)'!K53,'8) Direct Allocation Method 1'!K52,'9) Direct Allocation Method 2'!K52)</f>
        <v>0</v>
      </c>
      <c r="K51" s="209">
        <f>SUM('6) Direct - Assignment'!K51,'7) Direct Allocation (FTEs)'!L53,'8) Direct Allocation Method 1'!L52,'9) Direct Allocation Method 2'!L52)</f>
        <v>0</v>
      </c>
      <c r="L51" s="210">
        <f t="shared" ref="L51:L60" si="23">SUM(C51:K51)</f>
        <v>0</v>
      </c>
      <c r="M51" s="209">
        <f>SUM('6) Direct - Assignment'!M51,'7) Direct Allocation (FTEs)'!N53,'8) Direct Allocation Method 1'!N52,'9) Direct Allocation Method 2'!N52)</f>
        <v>0</v>
      </c>
      <c r="N51" s="209">
        <f>SUM('6) Direct - Assignment'!N51,'7) Direct Allocation (FTEs)'!O53,'8) Direct Allocation Method 1'!O52,'9) Direct Allocation Method 2'!O52)</f>
        <v>0</v>
      </c>
      <c r="O51" s="211">
        <f t="shared" ref="O51:O60" si="24">SUM(M51:N51)</f>
        <v>0</v>
      </c>
      <c r="P51" s="212">
        <f t="shared" ref="P51:P60" si="25">+L51+O51</f>
        <v>0</v>
      </c>
      <c r="Q51" s="303"/>
    </row>
    <row r="52" spans="1:17" ht="15" customHeight="1">
      <c r="A52" s="223" t="str">
        <f>'6) Direct - Assignment'!B52</f>
        <v/>
      </c>
      <c r="B52" s="317"/>
      <c r="C52" s="209">
        <f>SUM('6) Direct - Assignment'!C52,'7) Direct Allocation (FTEs)'!D54,'8) Direct Allocation Method 1'!D53,'9) Direct Allocation Method 2'!D53)</f>
        <v>0</v>
      </c>
      <c r="D52" s="209">
        <f>SUM('6) Direct - Assignment'!D52,'7) Direct Allocation (FTEs)'!E54,'8) Direct Allocation Method 1'!E53,'9) Direct Allocation Method 2'!E53)</f>
        <v>0</v>
      </c>
      <c r="E52" s="209">
        <f>SUM('6) Direct - Assignment'!E52,'7) Direct Allocation (FTEs)'!F54,'8) Direct Allocation Method 1'!F53,'9) Direct Allocation Method 2'!F53)</f>
        <v>0</v>
      </c>
      <c r="F52" s="209">
        <f>SUM('6) Direct - Assignment'!F52,'7) Direct Allocation (FTEs)'!G54,'8) Direct Allocation Method 1'!G53,'9) Direct Allocation Method 2'!G53)</f>
        <v>0</v>
      </c>
      <c r="G52" s="209">
        <f>SUM('6) Direct - Assignment'!G52,'7) Direct Allocation (FTEs)'!H54,'8) Direct Allocation Method 1'!H53,'9) Direct Allocation Method 2'!H53)</f>
        <v>0</v>
      </c>
      <c r="H52" s="209">
        <f>SUM('6) Direct - Assignment'!H52,'7) Direct Allocation (FTEs)'!I54,'8) Direct Allocation Method 1'!I53,'9) Direct Allocation Method 2'!I53)</f>
        <v>0</v>
      </c>
      <c r="I52" s="209">
        <f>SUM('6) Direct - Assignment'!I52,'7) Direct Allocation (FTEs)'!J54,'8) Direct Allocation Method 1'!J53,'9) Direct Allocation Method 2'!J53)</f>
        <v>0</v>
      </c>
      <c r="J52" s="209">
        <f>SUM('6) Direct - Assignment'!J52,'7) Direct Allocation (FTEs)'!K54,'8) Direct Allocation Method 1'!K53,'9) Direct Allocation Method 2'!K53)</f>
        <v>0</v>
      </c>
      <c r="K52" s="209">
        <f>SUM('6) Direct - Assignment'!K52,'7) Direct Allocation (FTEs)'!L54,'8) Direct Allocation Method 1'!L53,'9) Direct Allocation Method 2'!L53)</f>
        <v>0</v>
      </c>
      <c r="L52" s="210">
        <f t="shared" si="23"/>
        <v>0</v>
      </c>
      <c r="M52" s="209">
        <f>SUM('6) Direct - Assignment'!M52,'7) Direct Allocation (FTEs)'!N54,'8) Direct Allocation Method 1'!N53,'9) Direct Allocation Method 2'!N53)</f>
        <v>0</v>
      </c>
      <c r="N52" s="209">
        <f>SUM('6) Direct - Assignment'!N52,'7) Direct Allocation (FTEs)'!O54,'8) Direct Allocation Method 1'!O53,'9) Direct Allocation Method 2'!O53)</f>
        <v>0</v>
      </c>
      <c r="O52" s="211">
        <f t="shared" si="24"/>
        <v>0</v>
      </c>
      <c r="P52" s="212">
        <f t="shared" si="25"/>
        <v>0</v>
      </c>
      <c r="Q52" s="303"/>
    </row>
    <row r="53" spans="1:17" ht="15" customHeight="1">
      <c r="A53" s="223" t="str">
        <f>'6) Direct - Assignment'!B53</f>
        <v/>
      </c>
      <c r="B53" s="317"/>
      <c r="C53" s="209">
        <f>SUM('6) Direct - Assignment'!C53,'7) Direct Allocation (FTEs)'!D55,'8) Direct Allocation Method 1'!D54,'9) Direct Allocation Method 2'!D54)</f>
        <v>0</v>
      </c>
      <c r="D53" s="209">
        <f>SUM('6) Direct - Assignment'!D53,'7) Direct Allocation (FTEs)'!E55,'8) Direct Allocation Method 1'!E54,'9) Direct Allocation Method 2'!E54)</f>
        <v>0</v>
      </c>
      <c r="E53" s="209">
        <f>SUM('6) Direct - Assignment'!E53,'7) Direct Allocation (FTEs)'!F55,'8) Direct Allocation Method 1'!F54,'9) Direct Allocation Method 2'!F54)</f>
        <v>0</v>
      </c>
      <c r="F53" s="209">
        <f>SUM('6) Direct - Assignment'!F53,'7) Direct Allocation (FTEs)'!G55,'8) Direct Allocation Method 1'!G54,'9) Direct Allocation Method 2'!G54)</f>
        <v>0</v>
      </c>
      <c r="G53" s="209">
        <f>SUM('6) Direct - Assignment'!G53,'7) Direct Allocation (FTEs)'!H55,'8) Direct Allocation Method 1'!H54,'9) Direct Allocation Method 2'!H54)</f>
        <v>0</v>
      </c>
      <c r="H53" s="209">
        <f>SUM('6) Direct - Assignment'!H53,'7) Direct Allocation (FTEs)'!I55,'8) Direct Allocation Method 1'!I54,'9) Direct Allocation Method 2'!I54)</f>
        <v>0</v>
      </c>
      <c r="I53" s="209">
        <f>SUM('6) Direct - Assignment'!I53,'7) Direct Allocation (FTEs)'!J55,'8) Direct Allocation Method 1'!J54,'9) Direct Allocation Method 2'!J54)</f>
        <v>0</v>
      </c>
      <c r="J53" s="209">
        <f>SUM('6) Direct - Assignment'!J53,'7) Direct Allocation (FTEs)'!K55,'8) Direct Allocation Method 1'!K54,'9) Direct Allocation Method 2'!K54)</f>
        <v>0</v>
      </c>
      <c r="K53" s="209">
        <f>SUM('6) Direct - Assignment'!K53,'7) Direct Allocation (FTEs)'!L55,'8) Direct Allocation Method 1'!L54,'9) Direct Allocation Method 2'!L54)</f>
        <v>0</v>
      </c>
      <c r="L53" s="210">
        <f t="shared" si="23"/>
        <v>0</v>
      </c>
      <c r="M53" s="209">
        <f>SUM('6) Direct - Assignment'!M53,'7) Direct Allocation (FTEs)'!N55,'8) Direct Allocation Method 1'!N54,'9) Direct Allocation Method 2'!N54)</f>
        <v>0</v>
      </c>
      <c r="N53" s="209">
        <f>SUM('6) Direct - Assignment'!N53,'7) Direct Allocation (FTEs)'!O55,'8) Direct Allocation Method 1'!O54,'9) Direct Allocation Method 2'!O54)</f>
        <v>0</v>
      </c>
      <c r="O53" s="211">
        <f t="shared" si="24"/>
        <v>0</v>
      </c>
      <c r="P53" s="212">
        <f t="shared" si="25"/>
        <v>0</v>
      </c>
      <c r="Q53" s="303"/>
    </row>
    <row r="54" spans="1:17" ht="15" customHeight="1">
      <c r="A54" s="223" t="str">
        <f>'6) Direct - Assignment'!B54</f>
        <v/>
      </c>
      <c r="B54" s="317"/>
      <c r="C54" s="209">
        <f>SUM('6) Direct - Assignment'!C54,'7) Direct Allocation (FTEs)'!D56,'8) Direct Allocation Method 1'!D55,'9) Direct Allocation Method 2'!D55)</f>
        <v>0</v>
      </c>
      <c r="D54" s="209">
        <f>SUM('6) Direct - Assignment'!D54,'7) Direct Allocation (FTEs)'!E56,'8) Direct Allocation Method 1'!E55,'9) Direct Allocation Method 2'!E55)</f>
        <v>0</v>
      </c>
      <c r="E54" s="209">
        <f>SUM('6) Direct - Assignment'!E54,'7) Direct Allocation (FTEs)'!F56,'8) Direct Allocation Method 1'!F55,'9) Direct Allocation Method 2'!F55)</f>
        <v>0</v>
      </c>
      <c r="F54" s="209">
        <f>SUM('6) Direct - Assignment'!F54,'7) Direct Allocation (FTEs)'!G56,'8) Direct Allocation Method 1'!G55,'9) Direct Allocation Method 2'!G55)</f>
        <v>0</v>
      </c>
      <c r="G54" s="209">
        <f>SUM('6) Direct - Assignment'!G54,'7) Direct Allocation (FTEs)'!H56,'8) Direct Allocation Method 1'!H55,'9) Direct Allocation Method 2'!H55)</f>
        <v>0</v>
      </c>
      <c r="H54" s="209">
        <f>SUM('6) Direct - Assignment'!H54,'7) Direct Allocation (FTEs)'!I56,'8) Direct Allocation Method 1'!I55,'9) Direct Allocation Method 2'!I55)</f>
        <v>0</v>
      </c>
      <c r="I54" s="209">
        <f>SUM('6) Direct - Assignment'!I54,'7) Direct Allocation (FTEs)'!J56,'8) Direct Allocation Method 1'!J55,'9) Direct Allocation Method 2'!J55)</f>
        <v>0</v>
      </c>
      <c r="J54" s="209">
        <f>SUM('6) Direct - Assignment'!J54,'7) Direct Allocation (FTEs)'!K56,'8) Direct Allocation Method 1'!K55,'9) Direct Allocation Method 2'!K55)</f>
        <v>0</v>
      </c>
      <c r="K54" s="209">
        <f>SUM('6) Direct - Assignment'!K54,'7) Direct Allocation (FTEs)'!L56,'8) Direct Allocation Method 1'!L55,'9) Direct Allocation Method 2'!L55)</f>
        <v>0</v>
      </c>
      <c r="L54" s="210">
        <f t="shared" si="23"/>
        <v>0</v>
      </c>
      <c r="M54" s="209">
        <f>SUM('6) Direct - Assignment'!M54,'7) Direct Allocation (FTEs)'!N56,'8) Direct Allocation Method 1'!N55,'9) Direct Allocation Method 2'!N55)</f>
        <v>0</v>
      </c>
      <c r="N54" s="209">
        <f>SUM('6) Direct - Assignment'!N54,'7) Direct Allocation (FTEs)'!O56,'8) Direct Allocation Method 1'!O55,'9) Direct Allocation Method 2'!O55)</f>
        <v>0</v>
      </c>
      <c r="O54" s="211">
        <f t="shared" si="24"/>
        <v>0</v>
      </c>
      <c r="P54" s="212">
        <f t="shared" si="25"/>
        <v>0</v>
      </c>
      <c r="Q54" s="303"/>
    </row>
    <row r="55" spans="1:17" ht="15" customHeight="1">
      <c r="A55" s="223" t="str">
        <f>'6) Direct - Assignment'!B55</f>
        <v/>
      </c>
      <c r="B55" s="317"/>
      <c r="C55" s="209">
        <f>SUM('6) Direct - Assignment'!C55,'7) Direct Allocation (FTEs)'!D57,'8) Direct Allocation Method 1'!D56,'9) Direct Allocation Method 2'!D56)</f>
        <v>0</v>
      </c>
      <c r="D55" s="209">
        <f>SUM('6) Direct - Assignment'!D55,'7) Direct Allocation (FTEs)'!E57,'8) Direct Allocation Method 1'!E56,'9) Direct Allocation Method 2'!E56)</f>
        <v>0</v>
      </c>
      <c r="E55" s="209">
        <f>SUM('6) Direct - Assignment'!E55,'7) Direct Allocation (FTEs)'!F57,'8) Direct Allocation Method 1'!F56,'9) Direct Allocation Method 2'!F56)</f>
        <v>0</v>
      </c>
      <c r="F55" s="209">
        <f>SUM('6) Direct - Assignment'!F55,'7) Direct Allocation (FTEs)'!G57,'8) Direct Allocation Method 1'!G56,'9) Direct Allocation Method 2'!G56)</f>
        <v>0</v>
      </c>
      <c r="G55" s="209">
        <f>SUM('6) Direct - Assignment'!G55,'7) Direct Allocation (FTEs)'!H57,'8) Direct Allocation Method 1'!H56,'9) Direct Allocation Method 2'!H56)</f>
        <v>0</v>
      </c>
      <c r="H55" s="209">
        <f>SUM('6) Direct - Assignment'!H55,'7) Direct Allocation (FTEs)'!I57,'8) Direct Allocation Method 1'!I56,'9) Direct Allocation Method 2'!I56)</f>
        <v>0</v>
      </c>
      <c r="I55" s="209">
        <f>SUM('6) Direct - Assignment'!I55,'7) Direct Allocation (FTEs)'!J57,'8) Direct Allocation Method 1'!J56,'9) Direct Allocation Method 2'!J56)</f>
        <v>0</v>
      </c>
      <c r="J55" s="209">
        <f>SUM('6) Direct - Assignment'!J55,'7) Direct Allocation (FTEs)'!K57,'8) Direct Allocation Method 1'!K56,'9) Direct Allocation Method 2'!K56)</f>
        <v>0</v>
      </c>
      <c r="K55" s="209">
        <f>SUM('6) Direct - Assignment'!K55,'7) Direct Allocation (FTEs)'!L57,'8) Direct Allocation Method 1'!L56,'9) Direct Allocation Method 2'!L56)</f>
        <v>0</v>
      </c>
      <c r="L55" s="210">
        <f t="shared" si="23"/>
        <v>0</v>
      </c>
      <c r="M55" s="209">
        <f>SUM('6) Direct - Assignment'!M55,'7) Direct Allocation (FTEs)'!N57,'8) Direct Allocation Method 1'!N56,'9) Direct Allocation Method 2'!N56)</f>
        <v>0</v>
      </c>
      <c r="N55" s="209">
        <f>SUM('6) Direct - Assignment'!N55,'7) Direct Allocation (FTEs)'!O57,'8) Direct Allocation Method 1'!O56,'9) Direct Allocation Method 2'!O56)</f>
        <v>0</v>
      </c>
      <c r="O55" s="211">
        <f t="shared" si="24"/>
        <v>0</v>
      </c>
      <c r="P55" s="212">
        <f t="shared" si="25"/>
        <v>0</v>
      </c>
      <c r="Q55" s="303"/>
    </row>
    <row r="56" spans="1:17" ht="15" customHeight="1">
      <c r="A56" s="223" t="str">
        <f>'6) Direct - Assignment'!B56</f>
        <v/>
      </c>
      <c r="B56" s="317"/>
      <c r="C56" s="209">
        <f>SUM('6) Direct - Assignment'!C56,'7) Direct Allocation (FTEs)'!D58,'8) Direct Allocation Method 1'!D57,'9) Direct Allocation Method 2'!D57)</f>
        <v>0</v>
      </c>
      <c r="D56" s="209">
        <f>SUM('6) Direct - Assignment'!D56,'7) Direct Allocation (FTEs)'!E58,'8) Direct Allocation Method 1'!E57,'9) Direct Allocation Method 2'!E57)</f>
        <v>0</v>
      </c>
      <c r="E56" s="209">
        <f>SUM('6) Direct - Assignment'!E56,'7) Direct Allocation (FTEs)'!F58,'8) Direct Allocation Method 1'!F57,'9) Direct Allocation Method 2'!F57)</f>
        <v>0</v>
      </c>
      <c r="F56" s="209">
        <f>SUM('6) Direct - Assignment'!F56,'7) Direct Allocation (FTEs)'!G58,'8) Direct Allocation Method 1'!G57,'9) Direct Allocation Method 2'!G57)</f>
        <v>0</v>
      </c>
      <c r="G56" s="209">
        <f>SUM('6) Direct - Assignment'!G56,'7) Direct Allocation (FTEs)'!H58,'8) Direct Allocation Method 1'!H57,'9) Direct Allocation Method 2'!H57)</f>
        <v>0</v>
      </c>
      <c r="H56" s="209">
        <f>SUM('6) Direct - Assignment'!H56,'7) Direct Allocation (FTEs)'!I58,'8) Direct Allocation Method 1'!I57,'9) Direct Allocation Method 2'!I57)</f>
        <v>0</v>
      </c>
      <c r="I56" s="209">
        <f>SUM('6) Direct - Assignment'!I56,'7) Direct Allocation (FTEs)'!J58,'8) Direct Allocation Method 1'!J57,'9) Direct Allocation Method 2'!J57)</f>
        <v>0</v>
      </c>
      <c r="J56" s="209">
        <f>SUM('6) Direct - Assignment'!J56,'7) Direct Allocation (FTEs)'!K58,'8) Direct Allocation Method 1'!K57,'9) Direct Allocation Method 2'!K57)</f>
        <v>0</v>
      </c>
      <c r="K56" s="209">
        <f>SUM('6) Direct - Assignment'!K56,'7) Direct Allocation (FTEs)'!L58,'8) Direct Allocation Method 1'!L57,'9) Direct Allocation Method 2'!L57)</f>
        <v>0</v>
      </c>
      <c r="L56" s="210">
        <f t="shared" si="23"/>
        <v>0</v>
      </c>
      <c r="M56" s="209">
        <f>SUM('6) Direct - Assignment'!M56,'7) Direct Allocation (FTEs)'!N58,'8) Direct Allocation Method 1'!N57,'9) Direct Allocation Method 2'!N57)</f>
        <v>0</v>
      </c>
      <c r="N56" s="209">
        <f>SUM('6) Direct - Assignment'!N56,'7) Direct Allocation (FTEs)'!O58,'8) Direct Allocation Method 1'!O57,'9) Direct Allocation Method 2'!O57)</f>
        <v>0</v>
      </c>
      <c r="O56" s="211">
        <f t="shared" si="24"/>
        <v>0</v>
      </c>
      <c r="P56" s="212">
        <f t="shared" si="25"/>
        <v>0</v>
      </c>
      <c r="Q56" s="303"/>
    </row>
    <row r="57" spans="1:17" ht="15" customHeight="1">
      <c r="A57" s="223" t="str">
        <f>'6) Direct - Assignment'!B57</f>
        <v/>
      </c>
      <c r="B57" s="317"/>
      <c r="C57" s="209">
        <f>SUM('6) Direct - Assignment'!C57,'7) Direct Allocation (FTEs)'!D59,'8) Direct Allocation Method 1'!D58,'9) Direct Allocation Method 2'!D58)</f>
        <v>0</v>
      </c>
      <c r="D57" s="209">
        <f>SUM('6) Direct - Assignment'!D57,'7) Direct Allocation (FTEs)'!E59,'8) Direct Allocation Method 1'!E58,'9) Direct Allocation Method 2'!E58)</f>
        <v>0</v>
      </c>
      <c r="E57" s="209">
        <f>SUM('6) Direct - Assignment'!E57,'7) Direct Allocation (FTEs)'!F59,'8) Direct Allocation Method 1'!F58,'9) Direct Allocation Method 2'!F58)</f>
        <v>0</v>
      </c>
      <c r="F57" s="209">
        <f>SUM('6) Direct - Assignment'!F57,'7) Direct Allocation (FTEs)'!G59,'8) Direct Allocation Method 1'!G58,'9) Direct Allocation Method 2'!G58)</f>
        <v>0</v>
      </c>
      <c r="G57" s="209">
        <f>SUM('6) Direct - Assignment'!G57,'7) Direct Allocation (FTEs)'!H59,'8) Direct Allocation Method 1'!H58,'9) Direct Allocation Method 2'!H58)</f>
        <v>0</v>
      </c>
      <c r="H57" s="209">
        <f>SUM('6) Direct - Assignment'!H57,'7) Direct Allocation (FTEs)'!I59,'8) Direct Allocation Method 1'!I58,'9) Direct Allocation Method 2'!I58)</f>
        <v>0</v>
      </c>
      <c r="I57" s="209">
        <f>SUM('6) Direct - Assignment'!I57,'7) Direct Allocation (FTEs)'!J59,'8) Direct Allocation Method 1'!J58,'9) Direct Allocation Method 2'!J58)</f>
        <v>0</v>
      </c>
      <c r="J57" s="209">
        <f>SUM('6) Direct - Assignment'!J57,'7) Direct Allocation (FTEs)'!K59,'8) Direct Allocation Method 1'!K58,'9) Direct Allocation Method 2'!K58)</f>
        <v>0</v>
      </c>
      <c r="K57" s="209">
        <f>SUM('6) Direct - Assignment'!K57,'7) Direct Allocation (FTEs)'!L59,'8) Direct Allocation Method 1'!L58,'9) Direct Allocation Method 2'!L58)</f>
        <v>0</v>
      </c>
      <c r="L57" s="210">
        <f t="shared" si="23"/>
        <v>0</v>
      </c>
      <c r="M57" s="209">
        <f>SUM('6) Direct - Assignment'!M57,'7) Direct Allocation (FTEs)'!N59,'8) Direct Allocation Method 1'!N58,'9) Direct Allocation Method 2'!N58)</f>
        <v>0</v>
      </c>
      <c r="N57" s="209">
        <f>SUM('6) Direct - Assignment'!N57,'7) Direct Allocation (FTEs)'!O59,'8) Direct Allocation Method 1'!O58,'9) Direct Allocation Method 2'!O58)</f>
        <v>0</v>
      </c>
      <c r="O57" s="211">
        <f t="shared" si="24"/>
        <v>0</v>
      </c>
      <c r="P57" s="212">
        <f t="shared" si="25"/>
        <v>0</v>
      </c>
      <c r="Q57" s="303"/>
    </row>
    <row r="58" spans="1:17" ht="15" customHeight="1">
      <c r="A58" s="223" t="str">
        <f>'6) Direct - Assignment'!B58</f>
        <v/>
      </c>
      <c r="B58" s="317"/>
      <c r="C58" s="209">
        <f>SUM('6) Direct - Assignment'!C58,'7) Direct Allocation (FTEs)'!D60,'8) Direct Allocation Method 1'!D59,'9) Direct Allocation Method 2'!D59)</f>
        <v>0</v>
      </c>
      <c r="D58" s="209">
        <f>SUM('6) Direct - Assignment'!D58,'7) Direct Allocation (FTEs)'!E60,'8) Direct Allocation Method 1'!E59,'9) Direct Allocation Method 2'!E59)</f>
        <v>0</v>
      </c>
      <c r="E58" s="209">
        <f>SUM('6) Direct - Assignment'!E58,'7) Direct Allocation (FTEs)'!F60,'8) Direct Allocation Method 1'!F59,'9) Direct Allocation Method 2'!F59)</f>
        <v>0</v>
      </c>
      <c r="F58" s="209">
        <f>SUM('6) Direct - Assignment'!F58,'7) Direct Allocation (FTEs)'!G60,'8) Direct Allocation Method 1'!G59,'9) Direct Allocation Method 2'!G59)</f>
        <v>0</v>
      </c>
      <c r="G58" s="209">
        <f>SUM('6) Direct - Assignment'!G58,'7) Direct Allocation (FTEs)'!H60,'8) Direct Allocation Method 1'!H59,'9) Direct Allocation Method 2'!H59)</f>
        <v>0</v>
      </c>
      <c r="H58" s="209">
        <f>SUM('6) Direct - Assignment'!H58,'7) Direct Allocation (FTEs)'!I60,'8) Direct Allocation Method 1'!I59,'9) Direct Allocation Method 2'!I59)</f>
        <v>0</v>
      </c>
      <c r="I58" s="209">
        <f>SUM('6) Direct - Assignment'!I58,'7) Direct Allocation (FTEs)'!J60,'8) Direct Allocation Method 1'!J59,'9) Direct Allocation Method 2'!J59)</f>
        <v>0</v>
      </c>
      <c r="J58" s="209">
        <f>SUM('6) Direct - Assignment'!J58,'7) Direct Allocation (FTEs)'!K60,'8) Direct Allocation Method 1'!K59,'9) Direct Allocation Method 2'!K59)</f>
        <v>0</v>
      </c>
      <c r="K58" s="209">
        <f>SUM('6) Direct - Assignment'!K58,'7) Direct Allocation (FTEs)'!L60,'8) Direct Allocation Method 1'!L59,'9) Direct Allocation Method 2'!L59)</f>
        <v>0</v>
      </c>
      <c r="L58" s="210">
        <f t="shared" si="23"/>
        <v>0</v>
      </c>
      <c r="M58" s="209">
        <f>SUM('6) Direct - Assignment'!M58,'7) Direct Allocation (FTEs)'!N60,'8) Direct Allocation Method 1'!N59,'9) Direct Allocation Method 2'!N59)</f>
        <v>0</v>
      </c>
      <c r="N58" s="209">
        <f>SUM('6) Direct - Assignment'!N58,'7) Direct Allocation (FTEs)'!O60,'8) Direct Allocation Method 1'!O59,'9) Direct Allocation Method 2'!O59)</f>
        <v>0</v>
      </c>
      <c r="O58" s="211">
        <f t="shared" si="24"/>
        <v>0</v>
      </c>
      <c r="P58" s="212">
        <f t="shared" si="25"/>
        <v>0</v>
      </c>
      <c r="Q58" s="303"/>
    </row>
    <row r="59" spans="1:17" ht="15" customHeight="1">
      <c r="A59" s="223" t="str">
        <f>'6) Direct - Assignment'!B59</f>
        <v/>
      </c>
      <c r="B59" s="317"/>
      <c r="C59" s="209">
        <f>SUM('6) Direct - Assignment'!C59,'7) Direct Allocation (FTEs)'!D61,'8) Direct Allocation Method 1'!D60,'9) Direct Allocation Method 2'!D60)</f>
        <v>0</v>
      </c>
      <c r="D59" s="209">
        <f>SUM('6) Direct - Assignment'!D59,'7) Direct Allocation (FTEs)'!E61,'8) Direct Allocation Method 1'!E60,'9) Direct Allocation Method 2'!E60)</f>
        <v>0</v>
      </c>
      <c r="E59" s="209">
        <f>SUM('6) Direct - Assignment'!E59,'7) Direct Allocation (FTEs)'!F61,'8) Direct Allocation Method 1'!F60,'9) Direct Allocation Method 2'!F60)</f>
        <v>0</v>
      </c>
      <c r="F59" s="209">
        <f>SUM('6) Direct - Assignment'!F59,'7) Direct Allocation (FTEs)'!G61,'8) Direct Allocation Method 1'!G60,'9) Direct Allocation Method 2'!G60)</f>
        <v>0</v>
      </c>
      <c r="G59" s="209">
        <f>SUM('6) Direct - Assignment'!G59,'7) Direct Allocation (FTEs)'!H61,'8) Direct Allocation Method 1'!H60,'9) Direct Allocation Method 2'!H60)</f>
        <v>0</v>
      </c>
      <c r="H59" s="209">
        <f>SUM('6) Direct - Assignment'!H59,'7) Direct Allocation (FTEs)'!I61,'8) Direct Allocation Method 1'!I60,'9) Direct Allocation Method 2'!I60)</f>
        <v>0</v>
      </c>
      <c r="I59" s="209">
        <f>SUM('6) Direct - Assignment'!I59,'7) Direct Allocation (FTEs)'!J61,'8) Direct Allocation Method 1'!J60,'9) Direct Allocation Method 2'!J60)</f>
        <v>0</v>
      </c>
      <c r="J59" s="209">
        <f>SUM('6) Direct - Assignment'!J59,'7) Direct Allocation (FTEs)'!K61,'8) Direct Allocation Method 1'!K60,'9) Direct Allocation Method 2'!K60)</f>
        <v>0</v>
      </c>
      <c r="K59" s="209">
        <f>SUM('6) Direct - Assignment'!K59,'7) Direct Allocation (FTEs)'!L61,'8) Direct Allocation Method 1'!L60,'9) Direct Allocation Method 2'!L60)</f>
        <v>0</v>
      </c>
      <c r="L59" s="210">
        <f t="shared" si="23"/>
        <v>0</v>
      </c>
      <c r="M59" s="209">
        <f>SUM('6) Direct - Assignment'!M59,'7) Direct Allocation (FTEs)'!N61,'8) Direct Allocation Method 1'!N60,'9) Direct Allocation Method 2'!N60)</f>
        <v>0</v>
      </c>
      <c r="N59" s="209">
        <f>SUM('6) Direct - Assignment'!N59,'7) Direct Allocation (FTEs)'!O61,'8) Direct Allocation Method 1'!O60,'9) Direct Allocation Method 2'!O60)</f>
        <v>0</v>
      </c>
      <c r="O59" s="211">
        <f t="shared" si="24"/>
        <v>0</v>
      </c>
      <c r="P59" s="212">
        <f t="shared" si="25"/>
        <v>0</v>
      </c>
      <c r="Q59" s="303"/>
    </row>
    <row r="60" spans="1:17" ht="15" customHeight="1">
      <c r="A60" s="223" t="str">
        <f>'6) Direct - Assignment'!B60</f>
        <v/>
      </c>
      <c r="B60" s="317"/>
      <c r="C60" s="209">
        <f>SUM('6) Direct - Assignment'!C60,'7) Direct Allocation (FTEs)'!D62,'8) Direct Allocation Method 1'!D61,'9) Direct Allocation Method 2'!D61)</f>
        <v>0</v>
      </c>
      <c r="D60" s="209">
        <f>SUM('6) Direct - Assignment'!D60,'7) Direct Allocation (FTEs)'!E62,'8) Direct Allocation Method 1'!E61,'9) Direct Allocation Method 2'!E61)</f>
        <v>0</v>
      </c>
      <c r="E60" s="209">
        <f>SUM('6) Direct - Assignment'!E60,'7) Direct Allocation (FTEs)'!F62,'8) Direct Allocation Method 1'!F61,'9) Direct Allocation Method 2'!F61)</f>
        <v>0</v>
      </c>
      <c r="F60" s="209">
        <f>SUM('6) Direct - Assignment'!F60,'7) Direct Allocation (FTEs)'!G62,'8) Direct Allocation Method 1'!G61,'9) Direct Allocation Method 2'!G61)</f>
        <v>0</v>
      </c>
      <c r="G60" s="209">
        <f>SUM('6) Direct - Assignment'!G60,'7) Direct Allocation (FTEs)'!H62,'8) Direct Allocation Method 1'!H61,'9) Direct Allocation Method 2'!H61)</f>
        <v>0</v>
      </c>
      <c r="H60" s="209">
        <f>SUM('6) Direct - Assignment'!H60,'7) Direct Allocation (FTEs)'!I62,'8) Direct Allocation Method 1'!I61,'9) Direct Allocation Method 2'!I61)</f>
        <v>0</v>
      </c>
      <c r="I60" s="209">
        <f>SUM('6) Direct - Assignment'!I60,'7) Direct Allocation (FTEs)'!J62,'8) Direct Allocation Method 1'!J61,'9) Direct Allocation Method 2'!J61)</f>
        <v>0</v>
      </c>
      <c r="J60" s="209">
        <f>SUM('6) Direct - Assignment'!J60,'7) Direct Allocation (FTEs)'!K62,'8) Direct Allocation Method 1'!K61,'9) Direct Allocation Method 2'!K61)</f>
        <v>0</v>
      </c>
      <c r="K60" s="209">
        <f>SUM('6) Direct - Assignment'!K60,'7) Direct Allocation (FTEs)'!L62,'8) Direct Allocation Method 1'!L61,'9) Direct Allocation Method 2'!L61)</f>
        <v>0</v>
      </c>
      <c r="L60" s="210">
        <f t="shared" si="23"/>
        <v>0</v>
      </c>
      <c r="M60" s="209">
        <f>SUM('6) Direct - Assignment'!M60,'7) Direct Allocation (FTEs)'!N62,'8) Direct Allocation Method 1'!N61,'9) Direct Allocation Method 2'!N61)</f>
        <v>0</v>
      </c>
      <c r="N60" s="209">
        <f>SUM('6) Direct - Assignment'!N60,'7) Direct Allocation (FTEs)'!O62,'8) Direct Allocation Method 1'!O61,'9) Direct Allocation Method 2'!O61)</f>
        <v>0</v>
      </c>
      <c r="O60" s="211">
        <f t="shared" si="24"/>
        <v>0</v>
      </c>
      <c r="P60" s="212">
        <f t="shared" si="25"/>
        <v>0</v>
      </c>
      <c r="Q60" s="303"/>
    </row>
    <row r="61" spans="1:17" ht="15" customHeight="1">
      <c r="A61" s="223" t="str">
        <f>'6) Direct - Assignment'!B61</f>
        <v/>
      </c>
      <c r="B61" s="317"/>
      <c r="C61" s="209">
        <f>SUM('6) Direct - Assignment'!C61,'7) Direct Allocation (FTEs)'!D63,'8) Direct Allocation Method 1'!D62,'9) Direct Allocation Method 2'!D62)</f>
        <v>0</v>
      </c>
      <c r="D61" s="209">
        <f>SUM('6) Direct - Assignment'!D61,'7) Direct Allocation (FTEs)'!E63,'8) Direct Allocation Method 1'!E62,'9) Direct Allocation Method 2'!E62)</f>
        <v>0</v>
      </c>
      <c r="E61" s="209">
        <f>SUM('6) Direct - Assignment'!E61,'7) Direct Allocation (FTEs)'!F63,'8) Direct Allocation Method 1'!F62,'9) Direct Allocation Method 2'!F62)</f>
        <v>0</v>
      </c>
      <c r="F61" s="209">
        <f>SUM('6) Direct - Assignment'!F61,'7) Direct Allocation (FTEs)'!G63,'8) Direct Allocation Method 1'!G62,'9) Direct Allocation Method 2'!G62)</f>
        <v>0</v>
      </c>
      <c r="G61" s="209">
        <f>SUM('6) Direct - Assignment'!G61,'7) Direct Allocation (FTEs)'!H63,'8) Direct Allocation Method 1'!H62,'9) Direct Allocation Method 2'!H62)</f>
        <v>0</v>
      </c>
      <c r="H61" s="209">
        <f>SUM('6) Direct - Assignment'!H61,'7) Direct Allocation (FTEs)'!I63,'8) Direct Allocation Method 1'!I62,'9) Direct Allocation Method 2'!I62)</f>
        <v>0</v>
      </c>
      <c r="I61" s="209">
        <f>SUM('6) Direct - Assignment'!I61,'7) Direct Allocation (FTEs)'!J63,'8) Direct Allocation Method 1'!J62,'9) Direct Allocation Method 2'!J62)</f>
        <v>0</v>
      </c>
      <c r="J61" s="209">
        <f>SUM('6) Direct - Assignment'!J61,'7) Direct Allocation (FTEs)'!K63,'8) Direct Allocation Method 1'!K62,'9) Direct Allocation Method 2'!K62)</f>
        <v>0</v>
      </c>
      <c r="K61" s="209">
        <f>SUM('6) Direct - Assignment'!K61,'7) Direct Allocation (FTEs)'!L63,'8) Direct Allocation Method 1'!L62,'9) Direct Allocation Method 2'!L62)</f>
        <v>0</v>
      </c>
      <c r="L61" s="210">
        <f t="shared" si="22"/>
        <v>0</v>
      </c>
      <c r="M61" s="209">
        <f>SUM('6) Direct - Assignment'!M61,'7) Direct Allocation (FTEs)'!N63,'8) Direct Allocation Method 1'!N62,'9) Direct Allocation Method 2'!N62)</f>
        <v>0</v>
      </c>
      <c r="N61" s="209">
        <f>SUM('6) Direct - Assignment'!N61,'7) Direct Allocation (FTEs)'!O63,'8) Direct Allocation Method 1'!O62,'9) Direct Allocation Method 2'!O62)</f>
        <v>0</v>
      </c>
      <c r="O61" s="211">
        <f t="shared" si="8"/>
        <v>0</v>
      </c>
      <c r="P61" s="212">
        <f t="shared" si="9"/>
        <v>0</v>
      </c>
      <c r="Q61" s="303"/>
    </row>
    <row r="62" spans="1:17" ht="15" customHeight="1">
      <c r="A62" s="224" t="str">
        <f>'6) Direct - Assignment'!B62</f>
        <v>TOTAL EXPENSES before Allocation</v>
      </c>
      <c r="B62" s="320"/>
      <c r="C62" s="286">
        <f>SUM(C25:C61)</f>
        <v>0</v>
      </c>
      <c r="D62" s="286">
        <f t="shared" ref="D62:K62" si="26">SUM(D25:D61)</f>
        <v>0</v>
      </c>
      <c r="E62" s="286">
        <f t="shared" si="26"/>
        <v>0</v>
      </c>
      <c r="F62" s="286">
        <f t="shared" si="26"/>
        <v>0</v>
      </c>
      <c r="G62" s="286">
        <f t="shared" si="26"/>
        <v>0</v>
      </c>
      <c r="H62" s="286">
        <f t="shared" si="26"/>
        <v>0</v>
      </c>
      <c r="I62" s="286">
        <f t="shared" si="26"/>
        <v>0</v>
      </c>
      <c r="J62" s="286">
        <f t="shared" si="26"/>
        <v>0</v>
      </c>
      <c r="K62" s="286">
        <f t="shared" si="26"/>
        <v>0</v>
      </c>
      <c r="L62" s="384">
        <f>SUM(L24:L61)</f>
        <v>0</v>
      </c>
      <c r="M62" s="286">
        <f t="shared" ref="M62:N62" si="27">SUM(M25:M61)</f>
        <v>0</v>
      </c>
      <c r="N62" s="286">
        <f t="shared" si="27"/>
        <v>0</v>
      </c>
      <c r="O62" s="385">
        <f>SUM(O25:O61)</f>
        <v>0</v>
      </c>
      <c r="P62" s="386">
        <f>SUM(P25:P61)</f>
        <v>0</v>
      </c>
      <c r="Q62" s="303"/>
    </row>
    <row r="63" spans="1:17" ht="15" customHeight="1" thickBot="1">
      <c r="A63" s="387" t="s">
        <v>76</v>
      </c>
      <c r="B63" s="388"/>
      <c r="C63" s="389">
        <f>+C23-C62</f>
        <v>0</v>
      </c>
      <c r="D63" s="389">
        <f t="shared" ref="D63:P63" si="28">+D23-D62</f>
        <v>0</v>
      </c>
      <c r="E63" s="389">
        <f t="shared" si="28"/>
        <v>0</v>
      </c>
      <c r="F63" s="389">
        <f t="shared" si="28"/>
        <v>0</v>
      </c>
      <c r="G63" s="389">
        <f t="shared" si="28"/>
        <v>0</v>
      </c>
      <c r="H63" s="389">
        <f t="shared" si="28"/>
        <v>0</v>
      </c>
      <c r="I63" s="389">
        <f t="shared" si="28"/>
        <v>0</v>
      </c>
      <c r="J63" s="389">
        <f t="shared" si="28"/>
        <v>0</v>
      </c>
      <c r="K63" s="389">
        <f t="shared" si="28"/>
        <v>0</v>
      </c>
      <c r="L63" s="390">
        <f t="shared" si="28"/>
        <v>0</v>
      </c>
      <c r="M63" s="389">
        <f t="shared" si="28"/>
        <v>0</v>
      </c>
      <c r="N63" s="389">
        <f t="shared" si="28"/>
        <v>0</v>
      </c>
      <c r="O63" s="391">
        <f t="shared" si="28"/>
        <v>0</v>
      </c>
      <c r="P63" s="392">
        <f t="shared" si="28"/>
        <v>0</v>
      </c>
      <c r="Q63" s="303"/>
    </row>
    <row r="64" spans="1:17" ht="15" customHeight="1" thickTop="1">
      <c r="A64" s="84" t="str">
        <f>'6) Direct - Assignment'!B63</f>
        <v>Indirect Allocation</v>
      </c>
      <c r="B64" s="318"/>
      <c r="C64" s="219">
        <f>+'10) Indirect Allocation'!C65</f>
        <v>0</v>
      </c>
      <c r="D64" s="219">
        <f>+'10) Indirect Allocation'!D65</f>
        <v>0</v>
      </c>
      <c r="E64" s="219">
        <f>+'10) Indirect Allocation'!E65</f>
        <v>0</v>
      </c>
      <c r="F64" s="219">
        <f>+'10) Indirect Allocation'!F65</f>
        <v>0</v>
      </c>
      <c r="G64" s="219">
        <f>+'10) Indirect Allocation'!G65</f>
        <v>0</v>
      </c>
      <c r="H64" s="219">
        <f>+'10) Indirect Allocation'!H65</f>
        <v>0</v>
      </c>
      <c r="I64" s="219">
        <f>+'10) Indirect Allocation'!I65</f>
        <v>0</v>
      </c>
      <c r="J64" s="219">
        <f>+'10) Indirect Allocation'!J65</f>
        <v>0</v>
      </c>
      <c r="K64" s="219">
        <f>+'10) Indirect Allocation'!K65</f>
        <v>0</v>
      </c>
      <c r="L64" s="210">
        <f>SUM(C64:K64)</f>
        <v>0</v>
      </c>
      <c r="M64" s="357">
        <f>+'10) Indirect Allocation'!M65</f>
        <v>0</v>
      </c>
      <c r="N64" s="219">
        <f>+'10) Indirect Allocation'!N65</f>
        <v>0</v>
      </c>
      <c r="O64" s="211">
        <f>SUM(M64:N64)</f>
        <v>0</v>
      </c>
      <c r="P64" s="212">
        <f>+L64+O64</f>
        <v>0</v>
      </c>
      <c r="Q64" s="303"/>
    </row>
    <row r="65" spans="1:17" ht="15" customHeight="1">
      <c r="A65" s="91" t="str">
        <f>'6) Direct - Assignment'!B64</f>
        <v>TOTAL EXPENSES + Indirect</v>
      </c>
      <c r="B65" s="355"/>
      <c r="C65" s="393">
        <f>+C62+C64</f>
        <v>0</v>
      </c>
      <c r="D65" s="393">
        <f t="shared" ref="D65:K65" si="29">+D62+D64</f>
        <v>0</v>
      </c>
      <c r="E65" s="393">
        <f t="shared" si="29"/>
        <v>0</v>
      </c>
      <c r="F65" s="393">
        <f t="shared" si="29"/>
        <v>0</v>
      </c>
      <c r="G65" s="393">
        <f t="shared" si="29"/>
        <v>0</v>
      </c>
      <c r="H65" s="393">
        <f t="shared" si="29"/>
        <v>0</v>
      </c>
      <c r="I65" s="393">
        <f t="shared" si="29"/>
        <v>0</v>
      </c>
      <c r="J65" s="393">
        <f t="shared" si="29"/>
        <v>0</v>
      </c>
      <c r="K65" s="393">
        <f t="shared" si="29"/>
        <v>0</v>
      </c>
      <c r="L65" s="394">
        <f t="shared" ref="L65:L68" si="30">SUM(C65:K65)</f>
        <v>0</v>
      </c>
      <c r="M65" s="393">
        <f t="shared" ref="M65:N65" si="31">+M62+M64</f>
        <v>0</v>
      </c>
      <c r="N65" s="393">
        <f t="shared" si="31"/>
        <v>0</v>
      </c>
      <c r="O65" s="395">
        <f t="shared" ref="O65:O68" si="32">SUM(M65:N65)</f>
        <v>0</v>
      </c>
      <c r="P65" s="396">
        <f t="shared" ref="P65:P68" si="33">+L65+O65</f>
        <v>0</v>
      </c>
      <c r="Q65" s="303"/>
    </row>
    <row r="66" spans="1:17" ht="15" customHeight="1" thickBot="1">
      <c r="A66" s="387" t="s">
        <v>76</v>
      </c>
      <c r="B66" s="388"/>
      <c r="C66" s="389">
        <f>+C23-C65</f>
        <v>0</v>
      </c>
      <c r="D66" s="389">
        <f t="shared" ref="D66:P66" si="34">+D23-D65</f>
        <v>0</v>
      </c>
      <c r="E66" s="389">
        <f t="shared" si="34"/>
        <v>0</v>
      </c>
      <c r="F66" s="389">
        <f t="shared" si="34"/>
        <v>0</v>
      </c>
      <c r="G66" s="389">
        <f t="shared" si="34"/>
        <v>0</v>
      </c>
      <c r="H66" s="389">
        <f t="shared" si="34"/>
        <v>0</v>
      </c>
      <c r="I66" s="389">
        <f t="shared" si="34"/>
        <v>0</v>
      </c>
      <c r="J66" s="389">
        <f t="shared" si="34"/>
        <v>0</v>
      </c>
      <c r="K66" s="389">
        <f t="shared" si="34"/>
        <v>0</v>
      </c>
      <c r="L66" s="390">
        <f t="shared" si="34"/>
        <v>0</v>
      </c>
      <c r="M66" s="389">
        <f t="shared" si="34"/>
        <v>0</v>
      </c>
      <c r="N66" s="389">
        <f t="shared" si="34"/>
        <v>0</v>
      </c>
      <c r="O66" s="391">
        <f t="shared" si="34"/>
        <v>0</v>
      </c>
      <c r="P66" s="392">
        <f t="shared" si="34"/>
        <v>0</v>
      </c>
      <c r="Q66" s="303"/>
    </row>
    <row r="67" spans="1:17" ht="15" customHeight="1" thickTop="1">
      <c r="A67" s="93" t="str">
        <f>'6) Direct - Assignment'!B65</f>
        <v>Fundraising Allocation</v>
      </c>
      <c r="B67" s="355"/>
      <c r="C67" s="219">
        <f>+'11) Fundraising Allocation'!C66</f>
        <v>0</v>
      </c>
      <c r="D67" s="219">
        <f>+'11) Fundraising Allocation'!D66</f>
        <v>0</v>
      </c>
      <c r="E67" s="219">
        <f>+'11) Fundraising Allocation'!E66</f>
        <v>0</v>
      </c>
      <c r="F67" s="219">
        <f>+'11) Fundraising Allocation'!F66</f>
        <v>0</v>
      </c>
      <c r="G67" s="219">
        <f>+'11) Fundraising Allocation'!G66</f>
        <v>0</v>
      </c>
      <c r="H67" s="219">
        <f>+'11) Fundraising Allocation'!H66</f>
        <v>0</v>
      </c>
      <c r="I67" s="219">
        <f>+'11) Fundraising Allocation'!I66</f>
        <v>0</v>
      </c>
      <c r="J67" s="219">
        <f>+'11) Fundraising Allocation'!J66</f>
        <v>0</v>
      </c>
      <c r="K67" s="219">
        <f>+'11) Fundraising Allocation'!K66</f>
        <v>0</v>
      </c>
      <c r="L67" s="210">
        <f t="shared" si="30"/>
        <v>0</v>
      </c>
      <c r="M67" s="357">
        <f>+'11) Fundraising Allocation'!M66</f>
        <v>0</v>
      </c>
      <c r="N67" s="219">
        <f>+'11) Fundraising Allocation'!N66</f>
        <v>0</v>
      </c>
      <c r="O67" s="211">
        <f t="shared" si="32"/>
        <v>0</v>
      </c>
      <c r="P67" s="212">
        <f t="shared" si="33"/>
        <v>0</v>
      </c>
      <c r="Q67" s="303"/>
    </row>
    <row r="68" spans="1:17" ht="15" customHeight="1">
      <c r="A68" s="397" t="str">
        <f>'6) Direct - Assignment'!B66</f>
        <v>TOTAL EXPENSES + All Allocation</v>
      </c>
      <c r="B68" s="361"/>
      <c r="C68" s="398">
        <f>+C65+C67</f>
        <v>0</v>
      </c>
      <c r="D68" s="398">
        <f t="shared" ref="D68:J68" si="35">+D65+D67</f>
        <v>0</v>
      </c>
      <c r="E68" s="398">
        <f t="shared" si="35"/>
        <v>0</v>
      </c>
      <c r="F68" s="398">
        <f t="shared" si="35"/>
        <v>0</v>
      </c>
      <c r="G68" s="398">
        <f t="shared" si="35"/>
        <v>0</v>
      </c>
      <c r="H68" s="398">
        <f t="shared" si="35"/>
        <v>0</v>
      </c>
      <c r="I68" s="398">
        <f t="shared" si="35"/>
        <v>0</v>
      </c>
      <c r="J68" s="398">
        <f t="shared" si="35"/>
        <v>0</v>
      </c>
      <c r="K68" s="398">
        <f>+K65+K67</f>
        <v>0</v>
      </c>
      <c r="L68" s="399">
        <f t="shared" si="30"/>
        <v>0</v>
      </c>
      <c r="M68" s="398">
        <f t="shared" ref="M68:N68" si="36">+M65+M67</f>
        <v>0</v>
      </c>
      <c r="N68" s="398">
        <f t="shared" si="36"/>
        <v>0</v>
      </c>
      <c r="O68" s="400">
        <f t="shared" si="32"/>
        <v>0</v>
      </c>
      <c r="P68" s="401">
        <f t="shared" si="33"/>
        <v>0</v>
      </c>
      <c r="Q68" s="303"/>
    </row>
    <row r="69" spans="1:17" ht="15" customHeight="1" thickBot="1">
      <c r="A69" s="387" t="s">
        <v>76</v>
      </c>
      <c r="B69" s="402"/>
      <c r="C69" s="403">
        <f>+C23-C68</f>
        <v>0</v>
      </c>
      <c r="D69" s="404">
        <f t="shared" ref="D69:P69" si="37">+D23-D68</f>
        <v>0</v>
      </c>
      <c r="E69" s="404">
        <f t="shared" si="37"/>
        <v>0</v>
      </c>
      <c r="F69" s="404">
        <f t="shared" si="37"/>
        <v>0</v>
      </c>
      <c r="G69" s="404">
        <f t="shared" si="37"/>
        <v>0</v>
      </c>
      <c r="H69" s="404">
        <f t="shared" si="37"/>
        <v>0</v>
      </c>
      <c r="I69" s="404">
        <f t="shared" si="37"/>
        <v>0</v>
      </c>
      <c r="J69" s="404">
        <f t="shared" si="37"/>
        <v>0</v>
      </c>
      <c r="K69" s="404">
        <f t="shared" si="37"/>
        <v>0</v>
      </c>
      <c r="L69" s="405">
        <f t="shared" si="37"/>
        <v>0</v>
      </c>
      <c r="M69" s="406">
        <f t="shared" si="37"/>
        <v>0</v>
      </c>
      <c r="N69" s="404">
        <f t="shared" si="37"/>
        <v>0</v>
      </c>
      <c r="O69" s="407">
        <f t="shared" si="37"/>
        <v>0</v>
      </c>
      <c r="P69" s="408">
        <f t="shared" si="37"/>
        <v>0</v>
      </c>
    </row>
    <row r="70" spans="1:17" ht="15" customHeight="1" thickTop="1">
      <c r="A70" s="3"/>
      <c r="B70" s="3"/>
      <c r="C70" s="1"/>
      <c r="D70" s="1"/>
      <c r="E70" s="1"/>
      <c r="F70" s="1"/>
      <c r="G70" s="1"/>
      <c r="H70" s="1"/>
      <c r="I70" s="1"/>
      <c r="J70" s="1"/>
      <c r="K70" s="1"/>
      <c r="L70" s="1"/>
      <c r="M70" s="1"/>
      <c r="N70" s="1"/>
      <c r="O70" s="1"/>
    </row>
  </sheetData>
  <mergeCells count="3">
    <mergeCell ref="C2:L2"/>
    <mergeCell ref="M2:O2"/>
    <mergeCell ref="A1:B1"/>
  </mergeCells>
  <printOptions horizontalCentered="1"/>
  <pageMargins left="0.25" right="0.25" top="0.4" bottom="0.4" header="0.3" footer="0.3"/>
  <pageSetup scale="70" fitToWidth="2" orientation="portrait" r:id="rId1"/>
  <colBreaks count="1" manualBreakCount="1">
    <brk id="12" max="68" man="1"/>
  </colBreaks>
  <extLst>
    <ext xmlns:x14="http://schemas.microsoft.com/office/spreadsheetml/2009/9/main" uri="{78C0D931-6437-407d-A8EE-F0AAD7539E65}">
      <x14:conditionalFormattings>
        <x14:conditionalFormatting xmlns:xm="http://schemas.microsoft.com/office/excel/2006/main">
          <x14:cfRule type="expression" priority="2" id="{0D4ECB0A-7FC1-4387-A9F2-36200649B797}">
            <xm:f>'3) Your Chart of Accounts'!$B31="H"</xm:f>
            <x14:dxf>
              <font>
                <b/>
                <i/>
              </font>
            </x14:dxf>
          </x14:cfRule>
          <xm:sqref>A31:A61</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23"/>
  <sheetViews>
    <sheetView tabSelected="1" zoomScaleNormal="100" workbookViewId="0">
      <pane xSplit="2" ySplit="3" topLeftCell="C4" activePane="bottomRight" state="frozen"/>
      <selection pane="bottomRight" activeCell="L40" sqref="L40"/>
      <selection pane="bottomLeft" activeCell="A4" sqref="A4"/>
      <selection pane="topRight" activeCell="C1" sqref="C1"/>
    </sheetView>
  </sheetViews>
  <sheetFormatPr defaultRowHeight="12"/>
  <cols>
    <col min="1" max="1" width="27.5546875" style="2" bestFit="1" customWidth="1"/>
    <col min="2" max="2" width="1.77734375" style="2" customWidth="1"/>
    <col min="3" max="11" width="8.77734375" style="2" customWidth="1"/>
    <col min="12" max="12" width="10.77734375" style="2" customWidth="1"/>
    <col min="13" max="14" width="8.77734375" style="2" customWidth="1"/>
    <col min="15" max="15" width="9.77734375" style="2" customWidth="1"/>
    <col min="16" max="16" width="9.33203125" style="2" bestFit="1" customWidth="1"/>
    <col min="17" max="17" width="30.77734375" style="2" customWidth="1"/>
    <col min="18" max="16384" width="8.88671875" style="2"/>
  </cols>
  <sheetData>
    <row r="1" spans="1:17" ht="15" customHeight="1">
      <c r="A1" s="426" t="str">
        <f>IF('2) Your Programs'!B6="","",'2) Your Programs'!B6)</f>
        <v/>
      </c>
      <c r="B1" s="426"/>
      <c r="C1" s="184"/>
      <c r="D1" s="184"/>
      <c r="E1" s="185"/>
      <c r="F1" s="185"/>
      <c r="G1" s="185"/>
      <c r="H1" s="185"/>
      <c r="I1" s="185"/>
      <c r="J1" s="185"/>
      <c r="K1" s="185"/>
      <c r="L1" s="185"/>
      <c r="M1" s="185"/>
      <c r="N1" s="185"/>
      <c r="O1" s="185"/>
      <c r="P1" s="185"/>
      <c r="Q1" s="185"/>
    </row>
    <row r="2" spans="1:17" ht="16.5" thickBot="1">
      <c r="A2" s="305" t="s">
        <v>146</v>
      </c>
      <c r="B2" s="306"/>
      <c r="C2" s="423" t="s">
        <v>116</v>
      </c>
      <c r="D2" s="424"/>
      <c r="E2" s="424"/>
      <c r="F2" s="424"/>
      <c r="G2" s="424"/>
      <c r="H2" s="424"/>
      <c r="I2" s="424"/>
      <c r="J2" s="424"/>
      <c r="K2" s="424"/>
      <c r="L2" s="425"/>
      <c r="M2" s="420" t="s">
        <v>117</v>
      </c>
      <c r="N2" s="420"/>
      <c r="O2" s="421"/>
      <c r="P2" s="242" t="s">
        <v>103</v>
      </c>
      <c r="Q2" s="307" t="s">
        <v>120</v>
      </c>
    </row>
    <row r="3" spans="1:17" ht="36">
      <c r="A3" s="195">
        <f>+'2) Your Programs'!$B$10</f>
        <v>0</v>
      </c>
      <c r="B3" s="308"/>
      <c r="C3" s="196" t="str">
        <f>IF('2) Your Programs'!B15=0,"",'2) Your Programs'!B15)</f>
        <v/>
      </c>
      <c r="D3" s="196" t="str">
        <f>IF('2) Your Programs'!B16=0,"",'2) Your Programs'!B16)</f>
        <v/>
      </c>
      <c r="E3" s="196" t="str">
        <f>IF('2) Your Programs'!B17=0,"",'2) Your Programs'!B17)</f>
        <v/>
      </c>
      <c r="F3" s="196" t="str">
        <f>IF('2) Your Programs'!B18=0,"",'2) Your Programs'!B18)</f>
        <v/>
      </c>
      <c r="G3" s="196" t="str">
        <f>IF('2) Your Programs'!B19=0,"",'2) Your Programs'!B19)</f>
        <v/>
      </c>
      <c r="H3" s="196" t="str">
        <f>IF('2) Your Programs'!B20=0,"",'2) Your Programs'!B20)</f>
        <v/>
      </c>
      <c r="I3" s="196" t="str">
        <f>IF('2) Your Programs'!B21=0,"",'2) Your Programs'!B21)</f>
        <v/>
      </c>
      <c r="J3" s="196" t="str">
        <f>IF('2) Your Programs'!B22=0,"",'2) Your Programs'!B22)</f>
        <v/>
      </c>
      <c r="K3" s="196" t="str">
        <f>IF('2) Your Programs'!B23=0,"",'2) Your Programs'!B23)</f>
        <v/>
      </c>
      <c r="L3" s="247" t="s">
        <v>112</v>
      </c>
      <c r="M3" s="409" t="str">
        <f>+'2) Your Programs'!B24</f>
        <v>Management and General (Admin)</v>
      </c>
      <c r="N3" s="409" t="str">
        <f>+'2) Your Programs'!B25</f>
        <v>Fundraising</v>
      </c>
      <c r="O3" s="249" t="s">
        <v>112</v>
      </c>
      <c r="P3" s="250"/>
      <c r="Q3" s="303"/>
    </row>
    <row r="4" spans="1:17" ht="12.75">
      <c r="A4" s="95"/>
      <c r="B4" s="95"/>
      <c r="C4" s="310"/>
      <c r="D4" s="310"/>
      <c r="E4" s="310"/>
      <c r="F4" s="310"/>
      <c r="G4" s="310"/>
      <c r="H4" s="310"/>
      <c r="I4" s="310"/>
      <c r="J4" s="310"/>
      <c r="K4" s="310"/>
      <c r="L4" s="295"/>
      <c r="M4" s="310"/>
      <c r="N4" s="310"/>
      <c r="O4" s="296"/>
      <c r="P4" s="297"/>
      <c r="Q4" s="303"/>
    </row>
    <row r="5" spans="1:17" ht="12.75">
      <c r="A5" s="349"/>
      <c r="B5" s="95"/>
      <c r="C5" s="298"/>
      <c r="D5" s="298"/>
      <c r="E5" s="298"/>
      <c r="F5" s="298"/>
      <c r="G5" s="298"/>
      <c r="H5" s="298"/>
      <c r="I5" s="298"/>
      <c r="J5" s="298"/>
      <c r="K5" s="298"/>
      <c r="L5" s="264"/>
      <c r="M5" s="298"/>
      <c r="N5" s="298"/>
      <c r="O5" s="265"/>
      <c r="P5" s="266"/>
      <c r="Q5" s="303"/>
    </row>
    <row r="6" spans="1:17" ht="15" customHeight="1">
      <c r="A6" s="70"/>
      <c r="B6" s="70"/>
      <c r="C6" s="205"/>
      <c r="D6" s="205"/>
      <c r="E6" s="205"/>
      <c r="F6" s="205"/>
      <c r="G6" s="205"/>
      <c r="H6" s="205"/>
      <c r="I6" s="205"/>
      <c r="J6" s="205"/>
      <c r="K6" s="205"/>
      <c r="L6" s="206"/>
      <c r="M6" s="205"/>
      <c r="N6" s="205"/>
      <c r="O6" s="207"/>
      <c r="P6" s="208"/>
      <c r="Q6" s="303"/>
    </row>
    <row r="7" spans="1:17" ht="15" customHeight="1">
      <c r="A7" s="73" t="s">
        <v>39</v>
      </c>
      <c r="B7" s="73"/>
      <c r="C7" s="205"/>
      <c r="D7" s="205"/>
      <c r="E7" s="205"/>
      <c r="F7" s="205"/>
      <c r="G7" s="205"/>
      <c r="H7" s="205"/>
      <c r="I7" s="205"/>
      <c r="J7" s="205"/>
      <c r="K7" s="205"/>
      <c r="L7" s="206"/>
      <c r="M7" s="205"/>
      <c r="N7" s="205"/>
      <c r="O7" s="207"/>
      <c r="P7" s="208"/>
      <c r="Q7" s="303"/>
    </row>
    <row r="8" spans="1:17" ht="15" customHeight="1">
      <c r="A8" s="84" t="str">
        <f>'6) Direct - Assignment'!B8</f>
        <v>Contributed Support</v>
      </c>
      <c r="B8" s="84"/>
      <c r="C8" s="209">
        <f>SUM('12) Total by Program'!C9:C14)</f>
        <v>0</v>
      </c>
      <c r="D8" s="209">
        <f>SUM('12) Total by Program'!D9:D14)</f>
        <v>0</v>
      </c>
      <c r="E8" s="209">
        <f>SUM('12) Total by Program'!E9:E14)</f>
        <v>0</v>
      </c>
      <c r="F8" s="209">
        <f>SUM('12) Total by Program'!F9:F14)</f>
        <v>0</v>
      </c>
      <c r="G8" s="209">
        <f>SUM('12) Total by Program'!G9:G14)</f>
        <v>0</v>
      </c>
      <c r="H8" s="209">
        <f>SUM('12) Total by Program'!H9:H14)</f>
        <v>0</v>
      </c>
      <c r="I8" s="209">
        <f>SUM('12) Total by Program'!I9:I14)</f>
        <v>0</v>
      </c>
      <c r="J8" s="209">
        <f>SUM('12) Total by Program'!J9:J14)</f>
        <v>0</v>
      </c>
      <c r="K8" s="209">
        <f>SUM('12) Total by Program'!K9:K14)</f>
        <v>0</v>
      </c>
      <c r="L8" s="210">
        <f>SUM(C8:K8)</f>
        <v>0</v>
      </c>
      <c r="M8" s="209">
        <f>SUM('12) Total by Program'!M9:M14)</f>
        <v>0</v>
      </c>
      <c r="N8" s="209">
        <f>SUM('12) Total by Program'!N9:N14)</f>
        <v>0</v>
      </c>
      <c r="O8" s="211">
        <f>SUM(M8:N8)</f>
        <v>0</v>
      </c>
      <c r="P8" s="212">
        <f>+L8+O8</f>
        <v>0</v>
      </c>
      <c r="Q8" s="303"/>
    </row>
    <row r="9" spans="1:17" ht="15" customHeight="1">
      <c r="A9" s="84" t="str">
        <f>'6) Direct - Assignment'!B16</f>
        <v>Earned Revenue</v>
      </c>
      <c r="B9" s="273"/>
      <c r="C9" s="209">
        <f>SUM('12) Total by Program'!C17:C21)</f>
        <v>0</v>
      </c>
      <c r="D9" s="209">
        <f>SUM('12) Total by Program'!D17:D21)</f>
        <v>0</v>
      </c>
      <c r="E9" s="209">
        <f>SUM('12) Total by Program'!E17:E21)</f>
        <v>0</v>
      </c>
      <c r="F9" s="209">
        <f>SUM('12) Total by Program'!F17:F21)</f>
        <v>0</v>
      </c>
      <c r="G9" s="209">
        <f>SUM('12) Total by Program'!G17:G21)</f>
        <v>0</v>
      </c>
      <c r="H9" s="209">
        <f>SUM('12) Total by Program'!H17:H21)</f>
        <v>0</v>
      </c>
      <c r="I9" s="209">
        <f>SUM('12) Total by Program'!I17:I21)</f>
        <v>0</v>
      </c>
      <c r="J9" s="209">
        <f>SUM('12) Total by Program'!J17:J21)</f>
        <v>0</v>
      </c>
      <c r="K9" s="209">
        <f>SUM('12) Total by Program'!K17:K21)</f>
        <v>0</v>
      </c>
      <c r="L9" s="210">
        <f>SUM(C9:K9)</f>
        <v>0</v>
      </c>
      <c r="M9" s="209">
        <f>SUM('12) Total by Program'!M17:M21)</f>
        <v>0</v>
      </c>
      <c r="N9" s="209">
        <f>SUM('12) Total by Program'!N17:N21)</f>
        <v>0</v>
      </c>
      <c r="O9" s="211">
        <f t="shared" ref="O9" si="0">SUM(M9:N9)</f>
        <v>0</v>
      </c>
      <c r="P9" s="212">
        <f t="shared" ref="P9" si="1">+L9+O9</f>
        <v>0</v>
      </c>
      <c r="Q9" s="303"/>
    </row>
    <row r="10" spans="1:17" ht="15" customHeight="1">
      <c r="A10" s="214" t="s">
        <v>52</v>
      </c>
      <c r="B10" s="314"/>
      <c r="C10" s="279">
        <f t="shared" ref="C10:K10" si="2">SUM(C7:C9)</f>
        <v>0</v>
      </c>
      <c r="D10" s="279">
        <f t="shared" si="2"/>
        <v>0</v>
      </c>
      <c r="E10" s="279">
        <f t="shared" si="2"/>
        <v>0</v>
      </c>
      <c r="F10" s="279">
        <f t="shared" si="2"/>
        <v>0</v>
      </c>
      <c r="G10" s="279">
        <f t="shared" si="2"/>
        <v>0</v>
      </c>
      <c r="H10" s="279">
        <f t="shared" si="2"/>
        <v>0</v>
      </c>
      <c r="I10" s="279">
        <f t="shared" si="2"/>
        <v>0</v>
      </c>
      <c r="J10" s="279">
        <f t="shared" si="2"/>
        <v>0</v>
      </c>
      <c r="K10" s="279">
        <f t="shared" si="2"/>
        <v>0</v>
      </c>
      <c r="L10" s="381">
        <f>SUM(L7:L9)</f>
        <v>0</v>
      </c>
      <c r="M10" s="279">
        <f>SUM(M7:M9)</f>
        <v>0</v>
      </c>
      <c r="N10" s="279">
        <f>SUM(N7:N9)</f>
        <v>0</v>
      </c>
      <c r="O10" s="382">
        <f>SUM(O7:O9)</f>
        <v>0</v>
      </c>
      <c r="P10" s="383">
        <f>SUM(P7:P9)</f>
        <v>0</v>
      </c>
      <c r="Q10" s="303"/>
    </row>
    <row r="11" spans="1:17" ht="15" customHeight="1">
      <c r="A11" s="84"/>
      <c r="B11" s="84"/>
      <c r="C11" s="209"/>
      <c r="D11" s="209"/>
      <c r="E11" s="209"/>
      <c r="F11" s="209"/>
      <c r="G11" s="209"/>
      <c r="H11" s="209"/>
      <c r="I11" s="209"/>
      <c r="J11" s="209"/>
      <c r="K11" s="209"/>
      <c r="L11" s="210"/>
      <c r="M11" s="209"/>
      <c r="N11" s="209"/>
      <c r="O11" s="211"/>
      <c r="P11" s="212"/>
      <c r="Q11" s="303"/>
    </row>
    <row r="12" spans="1:17" ht="15" customHeight="1">
      <c r="A12" s="86" t="s">
        <v>54</v>
      </c>
      <c r="B12" s="86"/>
      <c r="C12" s="209"/>
      <c r="D12" s="209"/>
      <c r="E12" s="209"/>
      <c r="F12" s="209"/>
      <c r="G12" s="209"/>
      <c r="H12" s="209"/>
      <c r="I12" s="209"/>
      <c r="J12" s="209"/>
      <c r="K12" s="209"/>
      <c r="L12" s="210"/>
      <c r="M12" s="209"/>
      <c r="N12" s="209"/>
      <c r="O12" s="211"/>
      <c r="P12" s="212"/>
      <c r="Q12" s="303"/>
    </row>
    <row r="13" spans="1:17" ht="15" customHeight="1">
      <c r="A13" s="84" t="str">
        <f>'6) Direct - Assignment'!B26</f>
        <v>Personnel Expenses</v>
      </c>
      <c r="B13" s="84"/>
      <c r="C13" s="219">
        <f>SUM('12) Total by Program'!C27:C30)</f>
        <v>0</v>
      </c>
      <c r="D13" s="219">
        <f>SUM('12) Total by Program'!D27:D30)</f>
        <v>0</v>
      </c>
      <c r="E13" s="219">
        <f>SUM('12) Total by Program'!E27:E30)</f>
        <v>0</v>
      </c>
      <c r="F13" s="219">
        <f>SUM('12) Total by Program'!F27:F30)</f>
        <v>0</v>
      </c>
      <c r="G13" s="219">
        <f>SUM('12) Total by Program'!G27:G30)</f>
        <v>0</v>
      </c>
      <c r="H13" s="219">
        <f>SUM('12) Total by Program'!H27:H30)</f>
        <v>0</v>
      </c>
      <c r="I13" s="219">
        <f>SUM('12) Total by Program'!I27:I30)</f>
        <v>0</v>
      </c>
      <c r="J13" s="219">
        <f>SUM('12) Total by Program'!J27:J30)</f>
        <v>0</v>
      </c>
      <c r="K13" s="219">
        <f>SUM('12) Total by Program'!K27:K30)</f>
        <v>0</v>
      </c>
      <c r="L13" s="210">
        <f>SUM(C13:K13)</f>
        <v>0</v>
      </c>
      <c r="M13" s="219">
        <f>SUM('12) Total by Program'!M27:M30)</f>
        <v>0</v>
      </c>
      <c r="N13" s="219">
        <f>SUM('12) Total by Program'!N27:N30)</f>
        <v>0</v>
      </c>
      <c r="O13" s="211">
        <f>SUM(M13:N13)</f>
        <v>0</v>
      </c>
      <c r="P13" s="212">
        <f>+L13+O13</f>
        <v>0</v>
      </c>
      <c r="Q13" s="303"/>
    </row>
    <row r="14" spans="1:17" ht="15" customHeight="1">
      <c r="A14" s="84" t="s">
        <v>147</v>
      </c>
      <c r="B14" s="316"/>
      <c r="C14" s="209">
        <f>SUM('12) Total by Program'!C31:C61)</f>
        <v>0</v>
      </c>
      <c r="D14" s="209">
        <f>SUM('12) Total by Program'!D31:D61)</f>
        <v>0</v>
      </c>
      <c r="E14" s="209">
        <f>SUM('12) Total by Program'!E31:E61)</f>
        <v>0</v>
      </c>
      <c r="F14" s="209">
        <f>SUM('12) Total by Program'!F31:F61)</f>
        <v>0</v>
      </c>
      <c r="G14" s="209">
        <f>SUM('12) Total by Program'!G31:G61)</f>
        <v>0</v>
      </c>
      <c r="H14" s="209">
        <f>SUM('12) Total by Program'!H31:H61)</f>
        <v>0</v>
      </c>
      <c r="I14" s="209">
        <f>SUM('12) Total by Program'!I31:I61)</f>
        <v>0</v>
      </c>
      <c r="J14" s="209">
        <f>SUM('12) Total by Program'!J31:J61)</f>
        <v>0</v>
      </c>
      <c r="K14" s="209">
        <f>SUM('12) Total by Program'!K31:K61)</f>
        <v>0</v>
      </c>
      <c r="L14" s="210">
        <f t="shared" ref="L14" si="3">SUM(C14:K14)</f>
        <v>0</v>
      </c>
      <c r="M14" s="209">
        <f>SUM('12) Total by Program'!M31:M61)</f>
        <v>0</v>
      </c>
      <c r="N14" s="209">
        <f>SUM('12) Total by Program'!N31:N61)</f>
        <v>0</v>
      </c>
      <c r="O14" s="211">
        <f t="shared" ref="O14" si="4">SUM(M14:N14)</f>
        <v>0</v>
      </c>
      <c r="P14" s="212">
        <f t="shared" ref="P14" si="5">+L14+O14</f>
        <v>0</v>
      </c>
      <c r="Q14" s="303"/>
    </row>
    <row r="15" spans="1:17" ht="15" customHeight="1">
      <c r="A15" s="224" t="str">
        <f>'6) Direct - Assignment'!B62</f>
        <v>TOTAL EXPENSES before Allocation</v>
      </c>
      <c r="B15" s="320"/>
      <c r="C15" s="286">
        <f t="shared" ref="C15:K15" si="6">SUM(C12:C14)</f>
        <v>0</v>
      </c>
      <c r="D15" s="286">
        <f t="shared" si="6"/>
        <v>0</v>
      </c>
      <c r="E15" s="286">
        <f t="shared" si="6"/>
        <v>0</v>
      </c>
      <c r="F15" s="286">
        <f t="shared" si="6"/>
        <v>0</v>
      </c>
      <c r="G15" s="286">
        <f t="shared" si="6"/>
        <v>0</v>
      </c>
      <c r="H15" s="286">
        <f t="shared" si="6"/>
        <v>0</v>
      </c>
      <c r="I15" s="286">
        <f t="shared" si="6"/>
        <v>0</v>
      </c>
      <c r="J15" s="286">
        <f t="shared" si="6"/>
        <v>0</v>
      </c>
      <c r="K15" s="286">
        <f t="shared" si="6"/>
        <v>0</v>
      </c>
      <c r="L15" s="384">
        <f>SUM(L11:L14)</f>
        <v>0</v>
      </c>
      <c r="M15" s="286">
        <f>SUM(M12:M14)</f>
        <v>0</v>
      </c>
      <c r="N15" s="286">
        <f>SUM(N12:N14)</f>
        <v>0</v>
      </c>
      <c r="O15" s="385">
        <f>SUM(O12:O14)</f>
        <v>0</v>
      </c>
      <c r="P15" s="386">
        <f>SUM(P12:P14)</f>
        <v>0</v>
      </c>
      <c r="Q15" s="303"/>
    </row>
    <row r="16" spans="1:17" ht="15" customHeight="1" thickBot="1">
      <c r="A16" s="387" t="s">
        <v>76</v>
      </c>
      <c r="B16" s="388"/>
      <c r="C16" s="389">
        <f t="shared" ref="C16:P16" si="7">+C10-C15</f>
        <v>0</v>
      </c>
      <c r="D16" s="389">
        <f t="shared" si="7"/>
        <v>0</v>
      </c>
      <c r="E16" s="389">
        <f t="shared" si="7"/>
        <v>0</v>
      </c>
      <c r="F16" s="389">
        <f t="shared" si="7"/>
        <v>0</v>
      </c>
      <c r="G16" s="389">
        <f t="shared" si="7"/>
        <v>0</v>
      </c>
      <c r="H16" s="389">
        <f t="shared" si="7"/>
        <v>0</v>
      </c>
      <c r="I16" s="389">
        <f t="shared" si="7"/>
        <v>0</v>
      </c>
      <c r="J16" s="389">
        <f t="shared" si="7"/>
        <v>0</v>
      </c>
      <c r="K16" s="389">
        <f t="shared" si="7"/>
        <v>0</v>
      </c>
      <c r="L16" s="390">
        <f t="shared" si="7"/>
        <v>0</v>
      </c>
      <c r="M16" s="389">
        <f t="shared" si="7"/>
        <v>0</v>
      </c>
      <c r="N16" s="389">
        <f t="shared" si="7"/>
        <v>0</v>
      </c>
      <c r="O16" s="391">
        <f t="shared" si="7"/>
        <v>0</v>
      </c>
      <c r="P16" s="392">
        <f t="shared" si="7"/>
        <v>0</v>
      </c>
      <c r="Q16" s="303"/>
    </row>
    <row r="17" spans="1:17" ht="15" customHeight="1" thickTop="1">
      <c r="A17" s="84" t="str">
        <f>'6) Direct - Assignment'!B63</f>
        <v>Indirect Allocation</v>
      </c>
      <c r="B17" s="318"/>
      <c r="C17" s="219">
        <f>+'12) Total by Program'!C64</f>
        <v>0</v>
      </c>
      <c r="D17" s="219">
        <f>+'12) Total by Program'!D64</f>
        <v>0</v>
      </c>
      <c r="E17" s="219">
        <f>+'12) Total by Program'!E64</f>
        <v>0</v>
      </c>
      <c r="F17" s="219">
        <f>+'12) Total by Program'!F64</f>
        <v>0</v>
      </c>
      <c r="G17" s="219">
        <f>+'12) Total by Program'!G64</f>
        <v>0</v>
      </c>
      <c r="H17" s="219">
        <f>+'12) Total by Program'!H64</f>
        <v>0</v>
      </c>
      <c r="I17" s="219">
        <f>+'12) Total by Program'!I64</f>
        <v>0</v>
      </c>
      <c r="J17" s="219">
        <f>+'12) Total by Program'!J64</f>
        <v>0</v>
      </c>
      <c r="K17" s="219">
        <f>+'12) Total by Program'!K64</f>
        <v>0</v>
      </c>
      <c r="L17" s="210">
        <f t="shared" ref="L17:L21" si="8">SUM(C17:K17)</f>
        <v>0</v>
      </c>
      <c r="M17" s="219">
        <f>+'12) Total by Program'!M64</f>
        <v>0</v>
      </c>
      <c r="N17" s="219">
        <f>+'12) Total by Program'!N64</f>
        <v>0</v>
      </c>
      <c r="O17" s="211">
        <f>SUM(M17:N17)</f>
        <v>0</v>
      </c>
      <c r="P17" s="212">
        <f>+L17+O17</f>
        <v>0</v>
      </c>
      <c r="Q17" s="303"/>
    </row>
    <row r="18" spans="1:17" ht="15" customHeight="1">
      <c r="A18" s="91" t="str">
        <f>'6) Direct - Assignment'!B64</f>
        <v>TOTAL EXPENSES + Indirect</v>
      </c>
      <c r="B18" s="355"/>
      <c r="C18" s="393">
        <f>+'12) Total by Program'!C65</f>
        <v>0</v>
      </c>
      <c r="D18" s="393">
        <f>+'12) Total by Program'!D65</f>
        <v>0</v>
      </c>
      <c r="E18" s="393">
        <f>+'12) Total by Program'!E65</f>
        <v>0</v>
      </c>
      <c r="F18" s="393">
        <f>+'12) Total by Program'!F65</f>
        <v>0</v>
      </c>
      <c r="G18" s="393">
        <f>+'12) Total by Program'!G65</f>
        <v>0</v>
      </c>
      <c r="H18" s="393">
        <f>+'12) Total by Program'!H65</f>
        <v>0</v>
      </c>
      <c r="I18" s="393">
        <f>+'12) Total by Program'!I65</f>
        <v>0</v>
      </c>
      <c r="J18" s="393">
        <f>+'12) Total by Program'!J65</f>
        <v>0</v>
      </c>
      <c r="K18" s="393">
        <f>+'12) Total by Program'!K65</f>
        <v>0</v>
      </c>
      <c r="L18" s="394">
        <f t="shared" si="8"/>
        <v>0</v>
      </c>
      <c r="M18" s="393">
        <f>+'12) Total by Program'!M65</f>
        <v>0</v>
      </c>
      <c r="N18" s="393">
        <f>+'12) Total by Program'!N65</f>
        <v>0</v>
      </c>
      <c r="O18" s="395">
        <f t="shared" ref="O18:O21" si="9">SUM(M18:N18)</f>
        <v>0</v>
      </c>
      <c r="P18" s="396">
        <f t="shared" ref="P18:P21" si="10">+L18+O18</f>
        <v>0</v>
      </c>
      <c r="Q18" s="303"/>
    </row>
    <row r="19" spans="1:17" ht="15" customHeight="1" thickBot="1">
      <c r="A19" s="387" t="s">
        <v>76</v>
      </c>
      <c r="B19" s="388"/>
      <c r="C19" s="389">
        <f t="shared" ref="C19:P19" si="11">+C10-C18</f>
        <v>0</v>
      </c>
      <c r="D19" s="389">
        <f t="shared" si="11"/>
        <v>0</v>
      </c>
      <c r="E19" s="389">
        <f t="shared" si="11"/>
        <v>0</v>
      </c>
      <c r="F19" s="389">
        <f t="shared" si="11"/>
        <v>0</v>
      </c>
      <c r="G19" s="389">
        <f t="shared" si="11"/>
        <v>0</v>
      </c>
      <c r="H19" s="389">
        <f t="shared" si="11"/>
        <v>0</v>
      </c>
      <c r="I19" s="389">
        <f t="shared" si="11"/>
        <v>0</v>
      </c>
      <c r="J19" s="389">
        <f t="shared" si="11"/>
        <v>0</v>
      </c>
      <c r="K19" s="389">
        <f t="shared" si="11"/>
        <v>0</v>
      </c>
      <c r="L19" s="390">
        <f t="shared" si="11"/>
        <v>0</v>
      </c>
      <c r="M19" s="389">
        <f t="shared" si="11"/>
        <v>0</v>
      </c>
      <c r="N19" s="389">
        <f t="shared" si="11"/>
        <v>0</v>
      </c>
      <c r="O19" s="391">
        <f t="shared" si="11"/>
        <v>0</v>
      </c>
      <c r="P19" s="392">
        <f t="shared" si="11"/>
        <v>0</v>
      </c>
      <c r="Q19" s="303"/>
    </row>
    <row r="20" spans="1:17" ht="15" customHeight="1" thickTop="1">
      <c r="A20" s="93" t="str">
        <f>'6) Direct - Assignment'!B65</f>
        <v>Fundraising Allocation</v>
      </c>
      <c r="B20" s="355"/>
      <c r="C20" s="219">
        <f>+'12) Total by Program'!C67</f>
        <v>0</v>
      </c>
      <c r="D20" s="219">
        <f>+'12) Total by Program'!D67</f>
        <v>0</v>
      </c>
      <c r="E20" s="219">
        <f>+'12) Total by Program'!E67</f>
        <v>0</v>
      </c>
      <c r="F20" s="219">
        <f>+'12) Total by Program'!F67</f>
        <v>0</v>
      </c>
      <c r="G20" s="219">
        <f>+'12) Total by Program'!G67</f>
        <v>0</v>
      </c>
      <c r="H20" s="219">
        <f>+'12) Total by Program'!H67</f>
        <v>0</v>
      </c>
      <c r="I20" s="219">
        <f>+'12) Total by Program'!I67</f>
        <v>0</v>
      </c>
      <c r="J20" s="219">
        <f>+'12) Total by Program'!J67</f>
        <v>0</v>
      </c>
      <c r="K20" s="219">
        <f>+'12) Total by Program'!K67</f>
        <v>0</v>
      </c>
      <c r="L20" s="210">
        <f t="shared" si="8"/>
        <v>0</v>
      </c>
      <c r="M20" s="219">
        <f>+'12) Total by Program'!M67</f>
        <v>0</v>
      </c>
      <c r="N20" s="219">
        <f>+'12) Total by Program'!N67</f>
        <v>0</v>
      </c>
      <c r="O20" s="211">
        <f t="shared" si="9"/>
        <v>0</v>
      </c>
      <c r="P20" s="212">
        <f t="shared" si="10"/>
        <v>0</v>
      </c>
      <c r="Q20" s="303"/>
    </row>
    <row r="21" spans="1:17" ht="15" customHeight="1">
      <c r="A21" s="397" t="str">
        <f>'6) Direct - Assignment'!B66</f>
        <v>TOTAL EXPENSES + All Allocation</v>
      </c>
      <c r="B21" s="361"/>
      <c r="C21" s="398">
        <f>+'12) Total by Program'!C68</f>
        <v>0</v>
      </c>
      <c r="D21" s="398">
        <f>+'12) Total by Program'!D68</f>
        <v>0</v>
      </c>
      <c r="E21" s="398">
        <f>+'12) Total by Program'!E68</f>
        <v>0</v>
      </c>
      <c r="F21" s="398">
        <f>+'12) Total by Program'!F68</f>
        <v>0</v>
      </c>
      <c r="G21" s="398">
        <f>+'12) Total by Program'!G68</f>
        <v>0</v>
      </c>
      <c r="H21" s="398">
        <f>+'12) Total by Program'!H68</f>
        <v>0</v>
      </c>
      <c r="I21" s="398">
        <f>+'12) Total by Program'!I68</f>
        <v>0</v>
      </c>
      <c r="J21" s="398">
        <f>+'12) Total by Program'!J68</f>
        <v>0</v>
      </c>
      <c r="K21" s="398">
        <f>+'12) Total by Program'!K68</f>
        <v>0</v>
      </c>
      <c r="L21" s="399">
        <f t="shared" si="8"/>
        <v>0</v>
      </c>
      <c r="M21" s="398">
        <f>+'12) Total by Program'!M68</f>
        <v>0</v>
      </c>
      <c r="N21" s="398">
        <f>+'12) Total by Program'!N68</f>
        <v>0</v>
      </c>
      <c r="O21" s="400">
        <f t="shared" si="9"/>
        <v>0</v>
      </c>
      <c r="P21" s="401">
        <f t="shared" si="10"/>
        <v>0</v>
      </c>
      <c r="Q21" s="303"/>
    </row>
    <row r="22" spans="1:17" ht="15" customHeight="1" thickBot="1">
      <c r="A22" s="387" t="s">
        <v>76</v>
      </c>
      <c r="B22" s="402"/>
      <c r="C22" s="403">
        <f t="shared" ref="C22:P22" si="12">+C10-C21</f>
        <v>0</v>
      </c>
      <c r="D22" s="404">
        <f t="shared" si="12"/>
        <v>0</v>
      </c>
      <c r="E22" s="404">
        <f t="shared" si="12"/>
        <v>0</v>
      </c>
      <c r="F22" s="404">
        <f t="shared" si="12"/>
        <v>0</v>
      </c>
      <c r="G22" s="404">
        <f t="shared" si="12"/>
        <v>0</v>
      </c>
      <c r="H22" s="404">
        <f t="shared" si="12"/>
        <v>0</v>
      </c>
      <c r="I22" s="404">
        <f t="shared" si="12"/>
        <v>0</v>
      </c>
      <c r="J22" s="404">
        <f t="shared" si="12"/>
        <v>0</v>
      </c>
      <c r="K22" s="404">
        <f t="shared" si="12"/>
        <v>0</v>
      </c>
      <c r="L22" s="405">
        <f t="shared" si="12"/>
        <v>0</v>
      </c>
      <c r="M22" s="406">
        <f t="shared" si="12"/>
        <v>0</v>
      </c>
      <c r="N22" s="404">
        <f t="shared" si="12"/>
        <v>0</v>
      </c>
      <c r="O22" s="407">
        <f t="shared" si="12"/>
        <v>0</v>
      </c>
      <c r="P22" s="408">
        <f t="shared" si="12"/>
        <v>0</v>
      </c>
    </row>
    <row r="23" spans="1:17" ht="15" customHeight="1" thickTop="1">
      <c r="A23" s="3"/>
      <c r="B23" s="3"/>
      <c r="C23" s="1"/>
      <c r="D23" s="1"/>
      <c r="E23" s="1"/>
      <c r="F23" s="1"/>
      <c r="G23" s="1"/>
      <c r="H23" s="1"/>
      <c r="I23" s="1"/>
      <c r="J23" s="1"/>
      <c r="K23" s="1"/>
      <c r="L23" s="1"/>
      <c r="M23" s="1"/>
      <c r="N23" s="1"/>
      <c r="O23" s="1"/>
    </row>
  </sheetData>
  <mergeCells count="3">
    <mergeCell ref="C2:L2"/>
    <mergeCell ref="M2:O2"/>
    <mergeCell ref="A1:B1"/>
  </mergeCells>
  <printOptions horizontalCentered="1"/>
  <pageMargins left="0.25" right="0.25" top="0.5" bottom="0.5" header="0.3" footer="0.3"/>
  <pageSetup scale="90" fitToWidth="2" orientation="landscape" r:id="rId1"/>
  <colBreaks count="1" manualBreakCount="1">
    <brk id="12" max="2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5"/>
  <sheetViews>
    <sheetView workbookViewId="0">
      <selection sqref="A1:C1"/>
    </sheetView>
  </sheetViews>
  <sheetFormatPr defaultRowHeight="15" customHeight="1"/>
  <cols>
    <col min="1" max="1" width="36.33203125" style="4" customWidth="1"/>
    <col min="2" max="2" width="30.77734375" style="4" customWidth="1"/>
    <col min="3" max="3" width="34.77734375" style="4" customWidth="1"/>
    <col min="4" max="16384" width="8.88671875" style="4"/>
  </cols>
  <sheetData>
    <row r="1" spans="1:5" ht="15" customHeight="1">
      <c r="A1" s="426" t="s">
        <v>1</v>
      </c>
      <c r="B1" s="426"/>
      <c r="C1" s="427"/>
    </row>
    <row r="2" spans="1:5" ht="15" customHeight="1">
      <c r="A2" s="26"/>
      <c r="B2" s="26"/>
      <c r="C2" s="26"/>
    </row>
    <row r="3" spans="1:5" ht="15" customHeight="1">
      <c r="A3" s="27" t="s">
        <v>20</v>
      </c>
      <c r="B3" s="27" t="s">
        <v>21</v>
      </c>
      <c r="C3" s="26"/>
    </row>
    <row r="4" spans="1:5" ht="15" customHeight="1">
      <c r="A4" s="26"/>
      <c r="B4" s="26"/>
      <c r="C4" s="26"/>
    </row>
    <row r="5" spans="1:5" ht="15" customHeight="1">
      <c r="A5" s="26" t="s">
        <v>22</v>
      </c>
      <c r="B5" s="28"/>
      <c r="C5" s="28"/>
    </row>
    <row r="6" spans="1:5" ht="15" customHeight="1">
      <c r="A6" s="29" t="s">
        <v>23</v>
      </c>
      <c r="B6" s="44"/>
      <c r="C6" s="28"/>
    </row>
    <row r="7" spans="1:5" ht="15" customHeight="1">
      <c r="A7" s="28"/>
      <c r="B7" s="28"/>
      <c r="C7" s="28"/>
    </row>
    <row r="8" spans="1:5" ht="15" customHeight="1">
      <c r="A8" s="26" t="s">
        <v>24</v>
      </c>
      <c r="B8" s="28"/>
      <c r="C8" s="28"/>
    </row>
    <row r="9" spans="1:5" ht="15" customHeight="1">
      <c r="A9" s="29" t="s">
        <v>25</v>
      </c>
      <c r="B9" s="45"/>
      <c r="C9" s="28"/>
    </row>
    <row r="10" spans="1:5" ht="15" customHeight="1">
      <c r="A10" s="30" t="s">
        <v>26</v>
      </c>
      <c r="B10" s="39">
        <f>+'2) Your Programs'!B9</f>
        <v>0</v>
      </c>
      <c r="C10" s="28"/>
    </row>
    <row r="11" spans="1:5" ht="15" customHeight="1">
      <c r="A11" s="31"/>
      <c r="B11" s="28"/>
      <c r="C11" s="28"/>
    </row>
    <row r="12" spans="1:5" ht="15" customHeight="1" thickBot="1">
      <c r="A12" s="32" t="s">
        <v>27</v>
      </c>
      <c r="B12" s="40"/>
      <c r="C12" s="38" t="s">
        <v>28</v>
      </c>
    </row>
    <row r="13" spans="1:5" ht="15" customHeight="1">
      <c r="A13" s="31"/>
      <c r="B13" s="28"/>
      <c r="C13" s="411" t="s">
        <v>29</v>
      </c>
    </row>
    <row r="14" spans="1:5" ht="15" customHeight="1" thickBot="1">
      <c r="A14" s="33" t="s">
        <v>30</v>
      </c>
      <c r="B14" s="41" t="s">
        <v>31</v>
      </c>
      <c r="C14" s="411"/>
    </row>
    <row r="15" spans="1:5" ht="15" customHeight="1">
      <c r="A15" s="34" t="str">
        <f>IF(B15="", "Enter unique program name here =", "")</f>
        <v>Enter unique program name here =</v>
      </c>
      <c r="B15" s="46"/>
      <c r="C15" s="411"/>
    </row>
    <row r="16" spans="1:5" ht="15" customHeight="1">
      <c r="A16" s="35" t="str">
        <f t="shared" ref="A16:A23" si="0">IF(B16="", "Enter unique program name here =", "")</f>
        <v>Enter unique program name here =</v>
      </c>
      <c r="B16" s="47"/>
      <c r="C16" s="411"/>
      <c r="E16" s="25"/>
    </row>
    <row r="17" spans="1:3" ht="15" customHeight="1">
      <c r="A17" s="35" t="str">
        <f t="shared" si="0"/>
        <v>Enter unique program name here =</v>
      </c>
      <c r="B17" s="47"/>
      <c r="C17" s="411"/>
    </row>
    <row r="18" spans="1:3" ht="15" customHeight="1">
      <c r="A18" s="35" t="str">
        <f t="shared" si="0"/>
        <v>Enter unique program name here =</v>
      </c>
      <c r="B18" s="48"/>
      <c r="C18" s="411"/>
    </row>
    <row r="19" spans="1:3" ht="15" customHeight="1">
      <c r="A19" s="35" t="str">
        <f t="shared" si="0"/>
        <v>Enter unique program name here =</v>
      </c>
      <c r="B19" s="47"/>
      <c r="C19" s="411"/>
    </row>
    <row r="20" spans="1:3" ht="15" customHeight="1">
      <c r="A20" s="35" t="str">
        <f t="shared" si="0"/>
        <v>Enter unique program name here =</v>
      </c>
      <c r="B20" s="47"/>
      <c r="C20" s="411"/>
    </row>
    <row r="21" spans="1:3" ht="15" customHeight="1">
      <c r="A21" s="35" t="str">
        <f t="shared" si="0"/>
        <v>Enter unique program name here =</v>
      </c>
      <c r="B21" s="48"/>
      <c r="C21" s="411"/>
    </row>
    <row r="22" spans="1:3" ht="15" customHeight="1">
      <c r="A22" s="35" t="str">
        <f t="shared" si="0"/>
        <v>Enter unique program name here =</v>
      </c>
      <c r="B22" s="47"/>
      <c r="C22" s="411"/>
    </row>
    <row r="23" spans="1:3" ht="15" customHeight="1">
      <c r="A23" s="35" t="str">
        <f t="shared" si="0"/>
        <v>Enter unique program name here =</v>
      </c>
      <c r="B23" s="47"/>
      <c r="C23" s="411"/>
    </row>
    <row r="24" spans="1:3" ht="15" customHeight="1">
      <c r="A24" s="36" t="s">
        <v>32</v>
      </c>
      <c r="B24" s="42" t="s">
        <v>33</v>
      </c>
      <c r="C24" s="411"/>
    </row>
    <row r="25" spans="1:3" ht="15" customHeight="1">
      <c r="A25" s="37" t="s">
        <v>32</v>
      </c>
      <c r="B25" s="43" t="s">
        <v>34</v>
      </c>
      <c r="C25" s="411"/>
    </row>
  </sheetData>
  <mergeCells count="2">
    <mergeCell ref="C13:C25"/>
    <mergeCell ref="A1:C1"/>
  </mergeCells>
  <printOptions horizontalCentered="1"/>
  <pageMargins left="0.5" right="0.5" top="0.5" bottom="0.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8"/>
  <sheetViews>
    <sheetView zoomScaleNormal="100" workbookViewId="0">
      <selection activeCell="E35" sqref="E35:E37"/>
    </sheetView>
  </sheetViews>
  <sheetFormatPr defaultRowHeight="15"/>
  <cols>
    <col min="1" max="1" width="20.77734375" style="25" customWidth="1"/>
    <col min="2" max="2" width="3.77734375" style="55" customWidth="1"/>
    <col min="3" max="3" width="29.88671875" style="57" customWidth="1"/>
    <col min="4" max="4" width="16.109375" style="57" customWidth="1"/>
    <col min="5" max="5" width="38.77734375" style="25" customWidth="1"/>
    <col min="6" max="13" width="8.88671875" style="49"/>
    <col min="14" max="14" width="0" style="49" hidden="1" customWidth="1"/>
    <col min="15" max="16384" width="8.88671875" style="49"/>
  </cols>
  <sheetData>
    <row r="1" spans="1:14" ht="15.75">
      <c r="A1" s="426" t="str">
        <f>IF('2) Your Programs'!B6="","",'2) Your Programs'!B6)</f>
        <v/>
      </c>
      <c r="B1" s="426"/>
      <c r="C1" s="426"/>
      <c r="D1" s="426"/>
      <c r="E1" s="427"/>
    </row>
    <row r="2" spans="1:14" ht="15.75" customHeight="1">
      <c r="A2" s="58" t="s">
        <v>35</v>
      </c>
      <c r="B2" s="59"/>
      <c r="C2" s="60"/>
      <c r="D2" s="61"/>
      <c r="E2" s="62"/>
    </row>
    <row r="3" spans="1:14">
      <c r="A3" s="63">
        <f>+'2) Your Programs'!$B$10</f>
        <v>0</v>
      </c>
      <c r="B3" s="64"/>
      <c r="C3" s="63"/>
      <c r="D3" s="65"/>
      <c r="E3" s="62"/>
      <c r="N3" s="49" t="s">
        <v>36</v>
      </c>
    </row>
    <row r="4" spans="1:14">
      <c r="A4" s="28"/>
      <c r="B4" s="66"/>
      <c r="C4" s="67" t="s">
        <v>20</v>
      </c>
      <c r="D4" s="68"/>
      <c r="E4" s="38" t="s">
        <v>28</v>
      </c>
      <c r="N4" s="49" t="s">
        <v>37</v>
      </c>
    </row>
    <row r="5" spans="1:14" ht="15" customHeight="1">
      <c r="A5" s="28"/>
      <c r="B5" s="66"/>
      <c r="C5" s="27" t="s">
        <v>21</v>
      </c>
      <c r="D5" s="69"/>
      <c r="E5" s="411" t="s">
        <v>38</v>
      </c>
    </row>
    <row r="6" spans="1:14">
      <c r="A6" s="28"/>
      <c r="B6" s="66"/>
      <c r="C6" s="70"/>
      <c r="D6" s="71"/>
      <c r="E6" s="411"/>
    </row>
    <row r="7" spans="1:14">
      <c r="A7" s="72" t="s">
        <v>32</v>
      </c>
      <c r="B7" s="66"/>
      <c r="C7" s="73" t="s">
        <v>39</v>
      </c>
      <c r="D7" s="61"/>
      <c r="E7" s="411"/>
    </row>
    <row r="8" spans="1:14">
      <c r="A8" s="72" t="s">
        <v>32</v>
      </c>
      <c r="B8" s="66"/>
      <c r="C8" s="74" t="s">
        <v>40</v>
      </c>
      <c r="D8" s="75"/>
      <c r="E8" s="411"/>
    </row>
    <row r="9" spans="1:14">
      <c r="A9" s="76" t="s">
        <v>41</v>
      </c>
      <c r="B9" s="77">
        <v>1</v>
      </c>
      <c r="C9" s="50"/>
      <c r="D9" s="78"/>
      <c r="E9" s="411"/>
    </row>
    <row r="10" spans="1:14">
      <c r="A10" s="76" t="s">
        <v>42</v>
      </c>
      <c r="B10" s="77">
        <v>2</v>
      </c>
      <c r="C10" s="50"/>
      <c r="D10" s="78"/>
      <c r="E10" s="411"/>
    </row>
    <row r="11" spans="1:14">
      <c r="A11" s="76" t="s">
        <v>43</v>
      </c>
      <c r="B11" s="77">
        <v>3</v>
      </c>
      <c r="C11" s="50"/>
      <c r="D11" s="78"/>
      <c r="E11" s="411"/>
    </row>
    <row r="12" spans="1:14">
      <c r="A12" s="76"/>
      <c r="B12" s="77">
        <v>4</v>
      </c>
      <c r="C12" s="50"/>
      <c r="D12" s="78"/>
      <c r="E12" s="411"/>
    </row>
    <row r="13" spans="1:14">
      <c r="A13" s="76"/>
      <c r="B13" s="77">
        <v>5</v>
      </c>
      <c r="C13" s="50"/>
      <c r="D13" s="78"/>
      <c r="E13" s="38" t="s">
        <v>28</v>
      </c>
    </row>
    <row r="14" spans="1:14" ht="15" customHeight="1">
      <c r="A14" s="72" t="s">
        <v>32</v>
      </c>
      <c r="B14" s="66"/>
      <c r="C14" s="79" t="s">
        <v>44</v>
      </c>
      <c r="D14" s="78"/>
      <c r="E14" s="411" t="s">
        <v>45</v>
      </c>
    </row>
    <row r="15" spans="1:14">
      <c r="A15" s="72" t="s">
        <v>32</v>
      </c>
      <c r="B15" s="66"/>
      <c r="C15" s="80" t="s">
        <v>46</v>
      </c>
      <c r="D15" s="81"/>
      <c r="E15" s="411"/>
    </row>
    <row r="16" spans="1:14" ht="15" customHeight="1">
      <c r="A16" s="72" t="s">
        <v>32</v>
      </c>
      <c r="B16" s="66"/>
      <c r="C16" s="74" t="s">
        <v>47</v>
      </c>
      <c r="D16" s="75"/>
      <c r="E16" s="411"/>
    </row>
    <row r="17" spans="1:5">
      <c r="A17" s="76" t="s">
        <v>48</v>
      </c>
      <c r="B17" s="77">
        <v>1</v>
      </c>
      <c r="C17" s="50"/>
      <c r="D17" s="78"/>
      <c r="E17" s="38" t="s">
        <v>28</v>
      </c>
    </row>
    <row r="18" spans="1:5">
      <c r="A18" s="76" t="s">
        <v>49</v>
      </c>
      <c r="B18" s="77">
        <v>2</v>
      </c>
      <c r="C18" s="50"/>
      <c r="D18" s="78"/>
      <c r="E18" s="411" t="s">
        <v>50</v>
      </c>
    </row>
    <row r="19" spans="1:5" ht="15" customHeight="1">
      <c r="A19" s="76" t="s">
        <v>43</v>
      </c>
      <c r="B19" s="77">
        <v>3</v>
      </c>
      <c r="C19" s="50"/>
      <c r="D19" s="78"/>
      <c r="E19" s="411"/>
    </row>
    <row r="20" spans="1:5" ht="15" customHeight="1">
      <c r="A20" s="76"/>
      <c r="B20" s="77">
        <v>4</v>
      </c>
      <c r="C20" s="50"/>
      <c r="D20" s="78"/>
      <c r="E20" s="411"/>
    </row>
    <row r="21" spans="1:5">
      <c r="A21" s="76"/>
      <c r="B21" s="77">
        <v>5</v>
      </c>
      <c r="C21" s="50"/>
      <c r="D21" s="78"/>
      <c r="E21" s="411"/>
    </row>
    <row r="22" spans="1:5">
      <c r="A22" s="72" t="s">
        <v>32</v>
      </c>
      <c r="B22" s="66"/>
      <c r="C22" s="80" t="s">
        <v>51</v>
      </c>
      <c r="D22" s="81"/>
      <c r="E22" s="82"/>
    </row>
    <row r="23" spans="1:5">
      <c r="A23" s="72" t="s">
        <v>32</v>
      </c>
      <c r="B23" s="66"/>
      <c r="C23" s="80" t="s">
        <v>52</v>
      </c>
      <c r="D23" s="81"/>
      <c r="E23" s="83"/>
    </row>
    <row r="24" spans="1:5">
      <c r="A24" s="28"/>
      <c r="B24" s="66"/>
      <c r="C24" s="84"/>
      <c r="D24" s="85"/>
      <c r="E24" s="83"/>
    </row>
    <row r="25" spans="1:5">
      <c r="A25" s="72" t="s">
        <v>53</v>
      </c>
      <c r="B25" s="66"/>
      <c r="C25" s="86" t="s">
        <v>54</v>
      </c>
      <c r="D25" s="87"/>
      <c r="E25" s="38"/>
    </row>
    <row r="26" spans="1:5" ht="15" customHeight="1">
      <c r="A26" s="72" t="s">
        <v>53</v>
      </c>
      <c r="B26" s="66"/>
      <c r="C26" s="74" t="s">
        <v>55</v>
      </c>
      <c r="D26" s="75"/>
      <c r="E26" s="38" t="s">
        <v>28</v>
      </c>
    </row>
    <row r="27" spans="1:5">
      <c r="A27" s="72" t="s">
        <v>56</v>
      </c>
      <c r="B27" s="66"/>
      <c r="C27" s="79" t="s">
        <v>57</v>
      </c>
      <c r="D27" s="78"/>
      <c r="E27" s="411" t="s">
        <v>58</v>
      </c>
    </row>
    <row r="28" spans="1:5">
      <c r="A28" s="72" t="s">
        <v>56</v>
      </c>
      <c r="B28" s="66"/>
      <c r="C28" s="79" t="s">
        <v>59</v>
      </c>
      <c r="D28" s="78"/>
      <c r="E28" s="411"/>
    </row>
    <row r="29" spans="1:5">
      <c r="A29" s="72" t="s">
        <v>56</v>
      </c>
      <c r="B29" s="66"/>
      <c r="C29" s="79" t="s">
        <v>60</v>
      </c>
      <c r="D29" s="78"/>
      <c r="E29" s="411"/>
    </row>
    <row r="30" spans="1:5" ht="15.75" thickBot="1">
      <c r="A30" s="72" t="s">
        <v>56</v>
      </c>
      <c r="B30" s="66"/>
      <c r="C30" s="79" t="s">
        <v>61</v>
      </c>
      <c r="D30" s="78"/>
      <c r="E30" s="411"/>
    </row>
    <row r="31" spans="1:5" ht="15" customHeight="1" thickBot="1">
      <c r="A31" s="88" t="s">
        <v>62</v>
      </c>
      <c r="B31" s="51"/>
      <c r="C31" s="52"/>
      <c r="D31" s="89" t="str">
        <f>IF(C31&gt;0,IF(B31=0,"Enter H or A in column B", ""),IF(B31="H","Enter a header",IF(B31="A","Enter an account","")))</f>
        <v/>
      </c>
      <c r="E31" s="38" t="s">
        <v>28</v>
      </c>
    </row>
    <row r="32" spans="1:5" ht="15" customHeight="1">
      <c r="A32" s="90"/>
      <c r="B32" s="53"/>
      <c r="C32" s="52"/>
      <c r="D32" s="89" t="str">
        <f t="shared" ref="D32:D61" si="0">IF(C32&gt;0,IF(B32=0,"Enter H or A in column B", ""),IF(B32="H","Enter a header",IF(B32="A","Enter an account","")))</f>
        <v/>
      </c>
      <c r="E32" s="411" t="s">
        <v>63</v>
      </c>
    </row>
    <row r="33" spans="1:5">
      <c r="A33" s="76" t="s">
        <v>64</v>
      </c>
      <c r="B33" s="53"/>
      <c r="C33" s="52"/>
      <c r="D33" s="89" t="str">
        <f t="shared" si="0"/>
        <v/>
      </c>
      <c r="E33" s="411"/>
    </row>
    <row r="34" spans="1:5" ht="15" customHeight="1">
      <c r="A34" s="90"/>
      <c r="B34" s="53"/>
      <c r="C34" s="52"/>
      <c r="D34" s="89" t="str">
        <f t="shared" si="0"/>
        <v/>
      </c>
      <c r="E34" s="38" t="s">
        <v>28</v>
      </c>
    </row>
    <row r="35" spans="1:5">
      <c r="A35" s="76" t="s">
        <v>65</v>
      </c>
      <c r="B35" s="53"/>
      <c r="C35" s="52"/>
      <c r="D35" s="89" t="str">
        <f t="shared" si="0"/>
        <v/>
      </c>
      <c r="E35" s="411" t="s">
        <v>66</v>
      </c>
    </row>
    <row r="36" spans="1:5" ht="15" customHeight="1">
      <c r="A36" s="76"/>
      <c r="B36" s="53"/>
      <c r="C36" s="52"/>
      <c r="D36" s="89" t="str">
        <f t="shared" si="0"/>
        <v/>
      </c>
      <c r="E36" s="411"/>
    </row>
    <row r="37" spans="1:5">
      <c r="A37" s="76" t="s">
        <v>67</v>
      </c>
      <c r="B37" s="53"/>
      <c r="C37" s="52"/>
      <c r="D37" s="89" t="str">
        <f t="shared" si="0"/>
        <v/>
      </c>
      <c r="E37" s="411"/>
    </row>
    <row r="38" spans="1:5" ht="15" customHeight="1">
      <c r="A38" s="76"/>
      <c r="B38" s="53"/>
      <c r="C38" s="52"/>
      <c r="D38" s="89" t="str">
        <f t="shared" si="0"/>
        <v/>
      </c>
      <c r="E38" s="38" t="s">
        <v>28</v>
      </c>
    </row>
    <row r="39" spans="1:5">
      <c r="A39" s="90"/>
      <c r="B39" s="53"/>
      <c r="C39" s="52"/>
      <c r="D39" s="89" t="str">
        <f t="shared" si="0"/>
        <v/>
      </c>
      <c r="E39" s="411" t="s">
        <v>68</v>
      </c>
    </row>
    <row r="40" spans="1:5" ht="15" customHeight="1">
      <c r="A40" s="76"/>
      <c r="B40" s="53"/>
      <c r="C40" s="52"/>
      <c r="D40" s="89" t="str">
        <f t="shared" si="0"/>
        <v/>
      </c>
      <c r="E40" s="411"/>
    </row>
    <row r="41" spans="1:5">
      <c r="A41" s="76"/>
      <c r="B41" s="53"/>
      <c r="C41" s="52"/>
      <c r="D41" s="89" t="str">
        <f t="shared" si="0"/>
        <v/>
      </c>
      <c r="E41" s="411"/>
    </row>
    <row r="42" spans="1:5">
      <c r="A42" s="76"/>
      <c r="B42" s="53"/>
      <c r="C42" s="52"/>
      <c r="D42" s="89" t="str">
        <f t="shared" si="0"/>
        <v/>
      </c>
      <c r="E42" s="411"/>
    </row>
    <row r="43" spans="1:5">
      <c r="A43" s="90"/>
      <c r="B43" s="53"/>
      <c r="C43" s="52"/>
      <c r="D43" s="89" t="str">
        <f t="shared" si="0"/>
        <v/>
      </c>
      <c r="E43" s="411"/>
    </row>
    <row r="44" spans="1:5" ht="15" customHeight="1">
      <c r="A44" s="90"/>
      <c r="B44" s="53"/>
      <c r="C44" s="52"/>
      <c r="D44" s="89" t="str">
        <f t="shared" si="0"/>
        <v/>
      </c>
      <c r="E44" s="38" t="s">
        <v>28</v>
      </c>
    </row>
    <row r="45" spans="1:5">
      <c r="A45" s="90"/>
      <c r="B45" s="53"/>
      <c r="C45" s="52"/>
      <c r="D45" s="89" t="str">
        <f t="shared" si="0"/>
        <v/>
      </c>
      <c r="E45" s="411" t="s">
        <v>69</v>
      </c>
    </row>
    <row r="46" spans="1:5">
      <c r="A46" s="90"/>
      <c r="B46" s="53"/>
      <c r="C46" s="52"/>
      <c r="D46" s="89" t="str">
        <f t="shared" si="0"/>
        <v/>
      </c>
      <c r="E46" s="411"/>
    </row>
    <row r="47" spans="1:5">
      <c r="A47" s="90"/>
      <c r="B47" s="53"/>
      <c r="C47" s="52"/>
      <c r="D47" s="89" t="str">
        <f t="shared" si="0"/>
        <v/>
      </c>
      <c r="E47" s="411"/>
    </row>
    <row r="48" spans="1:5">
      <c r="A48" s="90"/>
      <c r="B48" s="53"/>
      <c r="C48" s="52"/>
      <c r="D48" s="89" t="str">
        <f t="shared" si="0"/>
        <v/>
      </c>
      <c r="E48" s="411"/>
    </row>
    <row r="49" spans="1:5" ht="15" customHeight="1">
      <c r="A49" s="90"/>
      <c r="B49" s="53"/>
      <c r="C49" s="52"/>
      <c r="D49" s="89" t="str">
        <f t="shared" si="0"/>
        <v/>
      </c>
      <c r="E49" s="411"/>
    </row>
    <row r="50" spans="1:5">
      <c r="A50" s="90"/>
      <c r="B50" s="53"/>
      <c r="C50" s="52"/>
      <c r="D50" s="89" t="str">
        <f t="shared" si="0"/>
        <v/>
      </c>
      <c r="E50" s="83"/>
    </row>
    <row r="51" spans="1:5">
      <c r="A51" s="90"/>
      <c r="B51" s="53"/>
      <c r="C51" s="52"/>
      <c r="D51" s="89" t="str">
        <f t="shared" si="0"/>
        <v/>
      </c>
      <c r="E51" s="83"/>
    </row>
    <row r="52" spans="1:5">
      <c r="A52" s="90"/>
      <c r="B52" s="53"/>
      <c r="C52" s="52"/>
      <c r="D52" s="89" t="str">
        <f t="shared" si="0"/>
        <v/>
      </c>
      <c r="E52" s="83"/>
    </row>
    <row r="53" spans="1:5">
      <c r="A53" s="90"/>
      <c r="B53" s="53"/>
      <c r="C53" s="52"/>
      <c r="D53" s="89" t="str">
        <f t="shared" si="0"/>
        <v/>
      </c>
      <c r="E53" s="83"/>
    </row>
    <row r="54" spans="1:5">
      <c r="A54" s="90"/>
      <c r="B54" s="53"/>
      <c r="C54" s="52"/>
      <c r="D54" s="89" t="str">
        <f t="shared" si="0"/>
        <v/>
      </c>
      <c r="E54" s="83"/>
    </row>
    <row r="55" spans="1:5">
      <c r="A55" s="90"/>
      <c r="B55" s="53"/>
      <c r="C55" s="52"/>
      <c r="D55" s="89" t="str">
        <f t="shared" si="0"/>
        <v/>
      </c>
      <c r="E55" s="83"/>
    </row>
    <row r="56" spans="1:5">
      <c r="A56" s="90"/>
      <c r="B56" s="53"/>
      <c r="C56" s="52"/>
      <c r="D56" s="89" t="str">
        <f t="shared" si="0"/>
        <v/>
      </c>
      <c r="E56" s="83"/>
    </row>
    <row r="57" spans="1:5">
      <c r="A57" s="90"/>
      <c r="B57" s="53"/>
      <c r="C57" s="52"/>
      <c r="D57" s="89" t="str">
        <f t="shared" si="0"/>
        <v/>
      </c>
      <c r="E57" s="83"/>
    </row>
    <row r="58" spans="1:5">
      <c r="A58" s="90"/>
      <c r="B58" s="53"/>
      <c r="C58" s="52"/>
      <c r="D58" s="89" t="str">
        <f t="shared" si="0"/>
        <v/>
      </c>
      <c r="E58" s="83"/>
    </row>
    <row r="59" spans="1:5">
      <c r="A59" s="90"/>
      <c r="B59" s="53"/>
      <c r="C59" s="52"/>
      <c r="D59" s="89" t="str">
        <f t="shared" si="0"/>
        <v/>
      </c>
      <c r="E59" s="83"/>
    </row>
    <row r="60" spans="1:5">
      <c r="A60" s="90"/>
      <c r="B60" s="53"/>
      <c r="C60" s="52"/>
      <c r="D60" s="89" t="str">
        <f t="shared" si="0"/>
        <v/>
      </c>
      <c r="E60" s="83"/>
    </row>
    <row r="61" spans="1:5" ht="15.75" thickBot="1">
      <c r="A61" s="90"/>
      <c r="B61" s="54"/>
      <c r="C61" s="52"/>
      <c r="D61" s="89" t="str">
        <f t="shared" si="0"/>
        <v/>
      </c>
      <c r="E61" s="411" t="s">
        <v>70</v>
      </c>
    </row>
    <row r="62" spans="1:5">
      <c r="A62" s="72" t="s">
        <v>32</v>
      </c>
      <c r="B62" s="66"/>
      <c r="C62" s="91" t="s">
        <v>71</v>
      </c>
      <c r="D62" s="92"/>
      <c r="E62" s="411"/>
    </row>
    <row r="63" spans="1:5">
      <c r="A63" s="72" t="s">
        <v>32</v>
      </c>
      <c r="B63" s="66"/>
      <c r="C63" s="93" t="s">
        <v>72</v>
      </c>
      <c r="D63" s="94"/>
      <c r="E63" s="411"/>
    </row>
    <row r="64" spans="1:5">
      <c r="A64" s="72" t="s">
        <v>32</v>
      </c>
      <c r="B64" s="66"/>
      <c r="C64" s="91" t="s">
        <v>73</v>
      </c>
      <c r="D64" s="92"/>
      <c r="E64" s="411"/>
    </row>
    <row r="65" spans="1:5">
      <c r="A65" s="72" t="s">
        <v>32</v>
      </c>
      <c r="B65" s="66"/>
      <c r="C65" s="93" t="s">
        <v>74</v>
      </c>
      <c r="D65" s="94"/>
      <c r="E65" s="411"/>
    </row>
    <row r="66" spans="1:5">
      <c r="A66" s="72" t="s">
        <v>32</v>
      </c>
      <c r="B66" s="66"/>
      <c r="C66" s="91" t="s">
        <v>75</v>
      </c>
      <c r="D66" s="92"/>
      <c r="E66" s="411"/>
    </row>
    <row r="67" spans="1:5">
      <c r="A67" s="72" t="s">
        <v>32</v>
      </c>
      <c r="B67" s="66"/>
      <c r="C67" s="91" t="s">
        <v>76</v>
      </c>
      <c r="D67" s="92"/>
      <c r="E67" s="411"/>
    </row>
    <row r="68" spans="1:5">
      <c r="C68" s="56"/>
    </row>
  </sheetData>
  <mergeCells count="10">
    <mergeCell ref="A1:E1"/>
    <mergeCell ref="E61:E67"/>
    <mergeCell ref="E45:E49"/>
    <mergeCell ref="E39:E43"/>
    <mergeCell ref="E35:E37"/>
    <mergeCell ref="E5:E12"/>
    <mergeCell ref="E32:E33"/>
    <mergeCell ref="E27:E30"/>
    <mergeCell ref="E14:E16"/>
    <mergeCell ref="E18:E21"/>
  </mergeCells>
  <conditionalFormatting sqref="C31">
    <cfRule type="expression" dxfId="479" priority="5">
      <formula>$B31="H"</formula>
    </cfRule>
  </conditionalFormatting>
  <conditionalFormatting sqref="C32:C61">
    <cfRule type="expression" dxfId="478" priority="3">
      <formula>$B32="H"</formula>
    </cfRule>
  </conditionalFormatting>
  <conditionalFormatting sqref="D31">
    <cfRule type="expression" dxfId="477" priority="2">
      <formula>$D31=""</formula>
    </cfRule>
  </conditionalFormatting>
  <conditionalFormatting sqref="D32:D61">
    <cfRule type="expression" dxfId="476" priority="1">
      <formula>$D32=""</formula>
    </cfRule>
  </conditionalFormatting>
  <dataValidations count="1">
    <dataValidation type="list" showInputMessage="1" showErrorMessage="1" errorTitle="Must be H or A" promptTitle="Must choose H or A" prompt="You must choose whether this line item is a Header only or whether it is a regular Account for inputting expenses" sqref="B31:B61" xr:uid="{00000000-0002-0000-0200-000000000000}">
      <formula1>$N$3:$N$4</formula1>
    </dataValidation>
  </dataValidations>
  <printOptions horizontalCentered="1"/>
  <pageMargins left="0.25" right="0.25" top="0.5" bottom="0.25" header="0.3" footer="0.3"/>
  <pageSetup scale="90" fitToHeight="2" orientation="landscape" r:id="rId1"/>
  <rowBreaks count="1" manualBreakCount="1">
    <brk id="3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99"/>
  <sheetViews>
    <sheetView zoomScaleNormal="100" workbookViewId="0">
      <pane ySplit="7" topLeftCell="A8" activePane="bottomLeft" state="frozen"/>
      <selection pane="bottomLeft" activeCell="E17" sqref="E17"/>
    </sheetView>
  </sheetViews>
  <sheetFormatPr defaultRowHeight="15.75" customHeight="1"/>
  <cols>
    <col min="1" max="1" width="28.5546875" style="4" customWidth="1"/>
    <col min="2" max="2" width="32.33203125" style="4" bestFit="1" customWidth="1"/>
    <col min="3" max="3" width="10.109375" style="4" bestFit="1" customWidth="1"/>
    <col min="4" max="7" width="10.77734375" style="4" customWidth="1"/>
    <col min="8" max="8" width="8.77734375" style="4" customWidth="1"/>
    <col min="9" max="12" width="11.77734375" style="4" customWidth="1"/>
    <col min="13" max="26" width="8.88671875" style="4"/>
    <col min="27" max="27" width="0" style="4" hidden="1" customWidth="1"/>
    <col min="28" max="16384" width="8.88671875" style="4"/>
  </cols>
  <sheetData>
    <row r="1" spans="1:27" ht="15.75" customHeight="1">
      <c r="A1" s="426" t="str">
        <f>IF('2) Your Programs'!B6="","",'2) Your Programs'!B6)</f>
        <v/>
      </c>
      <c r="B1" s="426"/>
      <c r="C1" s="426"/>
      <c r="D1" s="426"/>
      <c r="E1" s="426"/>
      <c r="F1" s="426"/>
      <c r="G1" s="426"/>
      <c r="H1" s="426"/>
      <c r="I1" s="426"/>
      <c r="J1" s="426"/>
      <c r="K1" s="426"/>
      <c r="L1" s="427"/>
    </row>
    <row r="2" spans="1:27" ht="15.75" customHeight="1">
      <c r="A2" s="26" t="s">
        <v>77</v>
      </c>
      <c r="B2" s="31"/>
      <c r="C2" s="28"/>
      <c r="D2" s="28"/>
      <c r="E2" s="28"/>
      <c r="F2" s="28"/>
      <c r="G2" s="28"/>
      <c r="H2" s="28"/>
      <c r="I2" s="28"/>
      <c r="J2" s="28"/>
      <c r="K2" s="28"/>
      <c r="L2" s="28"/>
    </row>
    <row r="3" spans="1:27" ht="15.75" customHeight="1" thickBot="1">
      <c r="A3" s="95">
        <f>+'2) Your Programs'!$B$10</f>
        <v>0</v>
      </c>
      <c r="B3" s="95"/>
      <c r="C3" s="96"/>
      <c r="D3" s="96"/>
      <c r="E3" s="96"/>
      <c r="F3" s="28"/>
      <c r="G3" s="28"/>
      <c r="H3" s="28"/>
      <c r="I3" s="40"/>
      <c r="J3" s="40"/>
      <c r="K3" s="40"/>
      <c r="L3" s="40"/>
    </row>
    <row r="4" spans="1:27" ht="15.75" customHeight="1">
      <c r="A4" s="38" t="s">
        <v>78</v>
      </c>
      <c r="B4" s="83"/>
      <c r="C4" s="28"/>
      <c r="D4" s="90"/>
      <c r="E4" s="97"/>
      <c r="F4" s="98" t="s">
        <v>79</v>
      </c>
      <c r="G4" s="149">
        <v>7.6499999999999999E-2</v>
      </c>
      <c r="H4" s="28"/>
      <c r="I4" s="99" t="s">
        <v>80</v>
      </c>
      <c r="J4" s="100"/>
      <c r="K4" s="101" t="s">
        <v>81</v>
      </c>
      <c r="L4" s="99" t="s">
        <v>81</v>
      </c>
      <c r="AA4" s="4" t="s">
        <v>82</v>
      </c>
    </row>
    <row r="5" spans="1:27" ht="15.75" customHeight="1" thickBot="1">
      <c r="A5" s="27" t="s">
        <v>20</v>
      </c>
      <c r="B5" s="28"/>
      <c r="C5" s="28"/>
      <c r="D5" s="90"/>
      <c r="E5" s="90"/>
      <c r="F5" s="98" t="s">
        <v>83</v>
      </c>
      <c r="G5" s="150"/>
      <c r="H5" s="102" t="str">
        <f>IF(G5&gt;0,"","Yes or No?")</f>
        <v>Yes or No?</v>
      </c>
      <c r="I5" s="103" t="s">
        <v>84</v>
      </c>
      <c r="J5" s="104" t="s">
        <v>60</v>
      </c>
      <c r="K5" s="105" t="s">
        <v>84</v>
      </c>
      <c r="L5" s="103" t="s">
        <v>84</v>
      </c>
      <c r="AA5" s="4" t="s">
        <v>85</v>
      </c>
    </row>
    <row r="6" spans="1:27" ht="15.75" customHeight="1" thickBot="1">
      <c r="A6" s="27" t="s">
        <v>21</v>
      </c>
      <c r="B6" s="29" t="s">
        <v>86</v>
      </c>
      <c r="C6" s="148"/>
      <c r="D6" s="90"/>
      <c r="E6" s="90"/>
      <c r="F6" s="98" t="s">
        <v>87</v>
      </c>
      <c r="G6" s="151"/>
      <c r="H6" s="28"/>
      <c r="I6" s="153" t="s">
        <v>88</v>
      </c>
      <c r="J6" s="106" t="s">
        <v>89</v>
      </c>
      <c r="K6" s="153" t="s">
        <v>90</v>
      </c>
      <c r="L6" s="153" t="s">
        <v>90</v>
      </c>
    </row>
    <row r="7" spans="1:27" ht="15.75" customHeight="1" thickBot="1">
      <c r="A7" s="40"/>
      <c r="B7" s="107"/>
      <c r="C7" s="41"/>
      <c r="D7" s="108"/>
      <c r="E7" s="108"/>
      <c r="F7" s="109" t="s">
        <v>91</v>
      </c>
      <c r="G7" s="152"/>
      <c r="H7" s="110" t="s">
        <v>92</v>
      </c>
      <c r="I7" s="154"/>
      <c r="J7" s="154"/>
      <c r="K7" s="154"/>
      <c r="L7" s="154"/>
    </row>
    <row r="8" spans="1:27" ht="15.75" customHeight="1">
      <c r="A8" s="38" t="s">
        <v>93</v>
      </c>
      <c r="B8" s="111"/>
      <c r="C8" s="101"/>
      <c r="D8" s="28"/>
      <c r="E8" s="28"/>
      <c r="F8" s="112"/>
      <c r="G8" s="113"/>
      <c r="H8" s="114"/>
      <c r="I8" s="115"/>
      <c r="J8" s="115"/>
      <c r="K8" s="116"/>
      <c r="L8" s="116"/>
    </row>
    <row r="9" spans="1:27" ht="15.75" customHeight="1">
      <c r="A9" s="28"/>
      <c r="B9" s="117"/>
      <c r="C9" s="101"/>
      <c r="D9" s="28"/>
      <c r="E9" s="28"/>
      <c r="F9" s="112"/>
      <c r="G9" s="113"/>
      <c r="H9" s="114"/>
      <c r="I9" s="115"/>
      <c r="J9" s="115"/>
      <c r="K9" s="116"/>
      <c r="L9" s="116"/>
    </row>
    <row r="10" spans="1:27" ht="15.75" customHeight="1">
      <c r="A10" s="76" t="s">
        <v>94</v>
      </c>
      <c r="B10" s="155"/>
      <c r="C10" s="28"/>
      <c r="D10" s="101"/>
      <c r="E10" s="101"/>
      <c r="F10" s="28"/>
      <c r="G10" s="28"/>
      <c r="H10" s="28"/>
      <c r="I10" s="28"/>
      <c r="J10" s="28"/>
      <c r="K10" s="28"/>
      <c r="L10" s="28"/>
    </row>
    <row r="11" spans="1:27" ht="15.75" customHeight="1">
      <c r="A11" s="28"/>
      <c r="B11" s="29" t="s">
        <v>95</v>
      </c>
      <c r="C11" s="156"/>
      <c r="D11" s="118"/>
      <c r="E11" s="118"/>
      <c r="F11" s="28"/>
      <c r="G11" s="28"/>
      <c r="H11" s="28"/>
      <c r="I11" s="28"/>
      <c r="J11" s="28"/>
      <c r="K11" s="28"/>
      <c r="L11" s="28"/>
    </row>
    <row r="12" spans="1:27" ht="15.75" customHeight="1">
      <c r="A12" s="38" t="s">
        <v>28</v>
      </c>
      <c r="B12" s="119" t="s">
        <v>96</v>
      </c>
      <c r="C12" s="157"/>
      <c r="D12" s="120"/>
      <c r="E12" s="120"/>
      <c r="F12" s="121"/>
      <c r="G12" s="121"/>
      <c r="H12" s="28"/>
      <c r="I12" s="28"/>
      <c r="J12" s="121"/>
      <c r="K12" s="121"/>
      <c r="L12" s="121"/>
    </row>
    <row r="13" spans="1:27" ht="15.75" customHeight="1" thickBot="1">
      <c r="A13" s="412" t="s">
        <v>97</v>
      </c>
      <c r="B13" s="28"/>
      <c r="C13" s="41" t="s">
        <v>98</v>
      </c>
      <c r="D13" s="104" t="s">
        <v>99</v>
      </c>
      <c r="E13" s="122" t="s">
        <v>100</v>
      </c>
      <c r="F13" s="122" t="s">
        <v>101</v>
      </c>
      <c r="G13" s="104" t="s">
        <v>102</v>
      </c>
      <c r="H13" s="28"/>
      <c r="I13" s="122" t="str">
        <f>+I$6</f>
        <v>Name of Tax</v>
      </c>
      <c r="J13" s="104" t="str">
        <f>+J$5</f>
        <v>Retirement</v>
      </c>
      <c r="K13" s="104" t="str">
        <f>+K$6</f>
        <v>Name of Benefit</v>
      </c>
      <c r="L13" s="104" t="str">
        <f>+L$6</f>
        <v>Name of Benefit</v>
      </c>
    </row>
    <row r="14" spans="1:27" ht="15.75" customHeight="1">
      <c r="A14" s="412"/>
      <c r="B14" s="99" t="str">
        <f>IF('2) Your Programs'!B15=0,"",'2) Your Programs'!B15)</f>
        <v/>
      </c>
      <c r="C14" s="158"/>
      <c r="D14" s="123">
        <f t="shared" ref="D14:D24" si="0">IFERROR(+C14*C$12,0)</f>
        <v>0</v>
      </c>
      <c r="E14" s="123">
        <f t="shared" ref="E14:E24" si="1">IFERROR(+$C14*$C$11,0)</f>
        <v>0</v>
      </c>
      <c r="F14" s="123">
        <f t="shared" ref="F14:F24" si="2">IFERROR(+E14*$G$4,0)</f>
        <v>0</v>
      </c>
      <c r="G14" s="123">
        <f t="shared" ref="G14:G24" si="3">IFERROR(IF($G$5="Yes",IF(C$11&gt;$G$7,$G$7*$G$6,C$11*$G$6)*C14,0),0)</f>
        <v>0</v>
      </c>
      <c r="H14" s="28"/>
      <c r="I14" s="123">
        <f t="shared" ref="I14:I24" si="4">IFERROR(I$7*C$11*C14,0)</f>
        <v>0</v>
      </c>
      <c r="J14" s="123">
        <f t="shared" ref="J14:J24" si="5">IFERROR(J$7*C$11*C14,0)</f>
        <v>0</v>
      </c>
      <c r="K14" s="123">
        <f t="shared" ref="K14:K24" si="6">IFERROR(K$7*C$11*C14,0)</f>
        <v>0</v>
      </c>
      <c r="L14" s="123">
        <f t="shared" ref="L14:L24" si="7">IFERROR(L$7*C$11*C14,0)</f>
        <v>0</v>
      </c>
    </row>
    <row r="15" spans="1:27" ht="15.75" customHeight="1">
      <c r="A15" s="412"/>
      <c r="B15" s="124" t="str">
        <f>IF('2) Your Programs'!B16=0,"",'2) Your Programs'!B16)</f>
        <v/>
      </c>
      <c r="C15" s="158"/>
      <c r="D15" s="123">
        <f t="shared" si="0"/>
        <v>0</v>
      </c>
      <c r="E15" s="123">
        <f t="shared" si="1"/>
        <v>0</v>
      </c>
      <c r="F15" s="123">
        <f t="shared" si="2"/>
        <v>0</v>
      </c>
      <c r="G15" s="123">
        <f t="shared" si="3"/>
        <v>0</v>
      </c>
      <c r="H15" s="28"/>
      <c r="I15" s="123">
        <f t="shared" si="4"/>
        <v>0</v>
      </c>
      <c r="J15" s="123">
        <f t="shared" si="5"/>
        <v>0</v>
      </c>
      <c r="K15" s="123">
        <f t="shared" si="6"/>
        <v>0</v>
      </c>
      <c r="L15" s="123">
        <f t="shared" si="7"/>
        <v>0</v>
      </c>
    </row>
    <row r="16" spans="1:27" ht="15.75" customHeight="1">
      <c r="A16" s="412"/>
      <c r="B16" s="124" t="str">
        <f>IF('2) Your Programs'!B17=0,"",'2) Your Programs'!B17)</f>
        <v/>
      </c>
      <c r="C16" s="158"/>
      <c r="D16" s="123">
        <f t="shared" si="0"/>
        <v>0</v>
      </c>
      <c r="E16" s="123">
        <f t="shared" si="1"/>
        <v>0</v>
      </c>
      <c r="F16" s="123">
        <f t="shared" si="2"/>
        <v>0</v>
      </c>
      <c r="G16" s="123">
        <f t="shared" si="3"/>
        <v>0</v>
      </c>
      <c r="H16" s="28"/>
      <c r="I16" s="123">
        <f t="shared" si="4"/>
        <v>0</v>
      </c>
      <c r="J16" s="123">
        <f t="shared" si="5"/>
        <v>0</v>
      </c>
      <c r="K16" s="123">
        <f t="shared" si="6"/>
        <v>0</v>
      </c>
      <c r="L16" s="123">
        <f t="shared" si="7"/>
        <v>0</v>
      </c>
    </row>
    <row r="17" spans="1:12" ht="15.75" customHeight="1">
      <c r="A17" s="412"/>
      <c r="B17" s="124" t="str">
        <f>IF('2) Your Programs'!B18=0,"",'2) Your Programs'!B18)</f>
        <v/>
      </c>
      <c r="C17" s="158"/>
      <c r="D17" s="123">
        <f t="shared" si="0"/>
        <v>0</v>
      </c>
      <c r="E17" s="123">
        <f t="shared" si="1"/>
        <v>0</v>
      </c>
      <c r="F17" s="123">
        <f t="shared" si="2"/>
        <v>0</v>
      </c>
      <c r="G17" s="123">
        <f t="shared" si="3"/>
        <v>0</v>
      </c>
      <c r="H17" s="28"/>
      <c r="I17" s="123">
        <f t="shared" si="4"/>
        <v>0</v>
      </c>
      <c r="J17" s="123">
        <f t="shared" si="5"/>
        <v>0</v>
      </c>
      <c r="K17" s="123">
        <f t="shared" si="6"/>
        <v>0</v>
      </c>
      <c r="L17" s="123">
        <f t="shared" si="7"/>
        <v>0</v>
      </c>
    </row>
    <row r="18" spans="1:12" ht="15.75" customHeight="1">
      <c r="A18" s="412"/>
      <c r="B18" s="124" t="str">
        <f>IF('2) Your Programs'!B19=0,"",'2) Your Programs'!B19)</f>
        <v/>
      </c>
      <c r="C18" s="158"/>
      <c r="D18" s="123">
        <f t="shared" si="0"/>
        <v>0</v>
      </c>
      <c r="E18" s="123">
        <f t="shared" si="1"/>
        <v>0</v>
      </c>
      <c r="F18" s="123">
        <f t="shared" si="2"/>
        <v>0</v>
      </c>
      <c r="G18" s="123">
        <f t="shared" si="3"/>
        <v>0</v>
      </c>
      <c r="H18" s="28"/>
      <c r="I18" s="123">
        <f t="shared" si="4"/>
        <v>0</v>
      </c>
      <c r="J18" s="123">
        <f t="shared" si="5"/>
        <v>0</v>
      </c>
      <c r="K18" s="123">
        <f t="shared" si="6"/>
        <v>0</v>
      </c>
      <c r="L18" s="123">
        <f t="shared" si="7"/>
        <v>0</v>
      </c>
    </row>
    <row r="19" spans="1:12" ht="15.75" customHeight="1">
      <c r="A19" s="412"/>
      <c r="B19" s="124" t="str">
        <f>IF('2) Your Programs'!B20=0,"",'2) Your Programs'!B20)</f>
        <v/>
      </c>
      <c r="C19" s="158"/>
      <c r="D19" s="123">
        <f t="shared" si="0"/>
        <v>0</v>
      </c>
      <c r="E19" s="123">
        <f t="shared" si="1"/>
        <v>0</v>
      </c>
      <c r="F19" s="123">
        <f t="shared" si="2"/>
        <v>0</v>
      </c>
      <c r="G19" s="123">
        <f t="shared" si="3"/>
        <v>0</v>
      </c>
      <c r="H19" s="28"/>
      <c r="I19" s="123">
        <f t="shared" si="4"/>
        <v>0</v>
      </c>
      <c r="J19" s="123">
        <f t="shared" si="5"/>
        <v>0</v>
      </c>
      <c r="K19" s="123">
        <f t="shared" si="6"/>
        <v>0</v>
      </c>
      <c r="L19" s="123">
        <f t="shared" si="7"/>
        <v>0</v>
      </c>
    </row>
    <row r="20" spans="1:12" ht="15.75" customHeight="1">
      <c r="A20" s="125"/>
      <c r="B20" s="124" t="str">
        <f>IF('2) Your Programs'!B21=0,"",'2) Your Programs'!B21)</f>
        <v/>
      </c>
      <c r="C20" s="158"/>
      <c r="D20" s="123">
        <f t="shared" si="0"/>
        <v>0</v>
      </c>
      <c r="E20" s="123">
        <f t="shared" si="1"/>
        <v>0</v>
      </c>
      <c r="F20" s="123">
        <f t="shared" si="2"/>
        <v>0</v>
      </c>
      <c r="G20" s="123">
        <f t="shared" si="3"/>
        <v>0</v>
      </c>
      <c r="H20" s="28"/>
      <c r="I20" s="123">
        <f t="shared" si="4"/>
        <v>0</v>
      </c>
      <c r="J20" s="123">
        <f t="shared" si="5"/>
        <v>0</v>
      </c>
      <c r="K20" s="123">
        <f t="shared" si="6"/>
        <v>0</v>
      </c>
      <c r="L20" s="123">
        <f t="shared" si="7"/>
        <v>0</v>
      </c>
    </row>
    <row r="21" spans="1:12" ht="15.75" customHeight="1">
      <c r="A21" s="125"/>
      <c r="B21" s="124" t="str">
        <f>IF('2) Your Programs'!B22=0,"",'2) Your Programs'!B22)</f>
        <v/>
      </c>
      <c r="C21" s="158"/>
      <c r="D21" s="123">
        <f t="shared" si="0"/>
        <v>0</v>
      </c>
      <c r="E21" s="123">
        <f t="shared" si="1"/>
        <v>0</v>
      </c>
      <c r="F21" s="123">
        <f t="shared" si="2"/>
        <v>0</v>
      </c>
      <c r="G21" s="123">
        <f t="shared" si="3"/>
        <v>0</v>
      </c>
      <c r="H21" s="28"/>
      <c r="I21" s="123">
        <f t="shared" si="4"/>
        <v>0</v>
      </c>
      <c r="J21" s="123">
        <f t="shared" si="5"/>
        <v>0</v>
      </c>
      <c r="K21" s="123">
        <f t="shared" si="6"/>
        <v>0</v>
      </c>
      <c r="L21" s="123">
        <f t="shared" si="7"/>
        <v>0</v>
      </c>
    </row>
    <row r="22" spans="1:12" ht="15.75" customHeight="1">
      <c r="A22" s="28"/>
      <c r="B22" s="124" t="str">
        <f>IF('2) Your Programs'!B23=0,"",'2) Your Programs'!B23)</f>
        <v/>
      </c>
      <c r="C22" s="158"/>
      <c r="D22" s="123">
        <f t="shared" si="0"/>
        <v>0</v>
      </c>
      <c r="E22" s="123">
        <f t="shared" si="1"/>
        <v>0</v>
      </c>
      <c r="F22" s="123">
        <f t="shared" si="2"/>
        <v>0</v>
      </c>
      <c r="G22" s="123">
        <f t="shared" si="3"/>
        <v>0</v>
      </c>
      <c r="H22" s="28"/>
      <c r="I22" s="123">
        <f t="shared" si="4"/>
        <v>0</v>
      </c>
      <c r="J22" s="123">
        <f t="shared" si="5"/>
        <v>0</v>
      </c>
      <c r="K22" s="123">
        <f t="shared" si="6"/>
        <v>0</v>
      </c>
      <c r="L22" s="123">
        <f t="shared" si="7"/>
        <v>0</v>
      </c>
    </row>
    <row r="23" spans="1:12" ht="15.75" customHeight="1">
      <c r="A23" s="28"/>
      <c r="B23" s="124" t="str">
        <f>IF('2) Your Programs'!B24=0,"",'2) Your Programs'!B24)</f>
        <v>Management and General (Admin)</v>
      </c>
      <c r="C23" s="159"/>
      <c r="D23" s="123">
        <f t="shared" si="0"/>
        <v>0</v>
      </c>
      <c r="E23" s="123">
        <f t="shared" si="1"/>
        <v>0</v>
      </c>
      <c r="F23" s="123">
        <f t="shared" si="2"/>
        <v>0</v>
      </c>
      <c r="G23" s="123">
        <f t="shared" si="3"/>
        <v>0</v>
      </c>
      <c r="H23" s="28"/>
      <c r="I23" s="123">
        <f t="shared" si="4"/>
        <v>0</v>
      </c>
      <c r="J23" s="123">
        <f t="shared" si="5"/>
        <v>0</v>
      </c>
      <c r="K23" s="123">
        <f t="shared" si="6"/>
        <v>0</v>
      </c>
      <c r="L23" s="123">
        <f t="shared" si="7"/>
        <v>0</v>
      </c>
    </row>
    <row r="24" spans="1:12" ht="15.75" customHeight="1">
      <c r="A24" s="28"/>
      <c r="B24" s="124" t="str">
        <f>IF('2) Your Programs'!B25=0,"",'2) Your Programs'!B25)</f>
        <v>Fundraising</v>
      </c>
      <c r="C24" s="158"/>
      <c r="D24" s="123">
        <f t="shared" si="0"/>
        <v>0</v>
      </c>
      <c r="E24" s="123">
        <f t="shared" si="1"/>
        <v>0</v>
      </c>
      <c r="F24" s="123">
        <f t="shared" si="2"/>
        <v>0</v>
      </c>
      <c r="G24" s="123">
        <f t="shared" si="3"/>
        <v>0</v>
      </c>
      <c r="H24" s="28"/>
      <c r="I24" s="123">
        <f t="shared" si="4"/>
        <v>0</v>
      </c>
      <c r="J24" s="123">
        <f t="shared" si="5"/>
        <v>0</v>
      </c>
      <c r="K24" s="123">
        <f t="shared" si="6"/>
        <v>0</v>
      </c>
      <c r="L24" s="123">
        <f t="shared" si="7"/>
        <v>0</v>
      </c>
    </row>
    <row r="25" spans="1:12" ht="15.75" customHeight="1">
      <c r="A25" s="28"/>
      <c r="B25" s="126" t="s">
        <v>103</v>
      </c>
      <c r="C25" s="127">
        <f>IF(C12=0,0,SUM(C14:C24))</f>
        <v>0</v>
      </c>
      <c r="D25" s="128">
        <f>SUM(D14:D24)</f>
        <v>0</v>
      </c>
      <c r="E25" s="129">
        <f>SUM(E14:E24)</f>
        <v>0</v>
      </c>
      <c r="F25" s="129">
        <f>SUM(F14:F24)</f>
        <v>0</v>
      </c>
      <c r="G25" s="130">
        <f>SUM(G14:G24)</f>
        <v>0</v>
      </c>
      <c r="H25" s="28"/>
      <c r="I25" s="129">
        <f>SUM(I14:I24)</f>
        <v>0</v>
      </c>
      <c r="J25" s="129">
        <f>SUM(J14:J24)</f>
        <v>0</v>
      </c>
      <c r="K25" s="129">
        <f>SUM(K14:K24)</f>
        <v>0</v>
      </c>
      <c r="L25" s="129">
        <f>SUM(L14:L24)</f>
        <v>0</v>
      </c>
    </row>
    <row r="26" spans="1:12" ht="15.75" customHeight="1">
      <c r="A26" s="28"/>
      <c r="B26" s="28"/>
      <c r="C26" s="131" t="str">
        <f>IF(C12=0,"",IF(SUM(C14:C24)=100%,"","Must be 100%"))</f>
        <v/>
      </c>
      <c r="D26" s="28"/>
      <c r="E26" s="28"/>
      <c r="F26" s="28"/>
      <c r="G26" s="28"/>
      <c r="H26" s="28"/>
      <c r="I26" s="28"/>
      <c r="J26" s="28"/>
      <c r="K26" s="28"/>
      <c r="L26" s="28"/>
    </row>
    <row r="27" spans="1:12" ht="15.75" customHeight="1">
      <c r="A27" s="76" t="s">
        <v>94</v>
      </c>
      <c r="B27" s="155"/>
      <c r="C27" s="132"/>
      <c r="D27" s="133"/>
      <c r="E27" s="134"/>
      <c r="F27" s="28"/>
      <c r="G27" s="28"/>
      <c r="H27" s="28"/>
      <c r="I27" s="28"/>
      <c r="J27" s="28"/>
      <c r="K27" s="28"/>
      <c r="L27" s="28"/>
    </row>
    <row r="28" spans="1:12" ht="15.75" customHeight="1">
      <c r="A28" s="28"/>
      <c r="B28" s="29" t="s">
        <v>95</v>
      </c>
      <c r="C28" s="156"/>
      <c r="D28" s="118"/>
      <c r="E28" s="118"/>
      <c r="F28" s="28"/>
      <c r="G28" s="28"/>
      <c r="H28" s="28"/>
      <c r="I28" s="28"/>
      <c r="J28" s="28"/>
      <c r="K28" s="28"/>
      <c r="L28" s="28"/>
    </row>
    <row r="29" spans="1:12" ht="15.75" customHeight="1">
      <c r="A29" s="28"/>
      <c r="B29" s="119" t="s">
        <v>96</v>
      </c>
      <c r="C29" s="157"/>
      <c r="D29" s="120"/>
      <c r="E29" s="120"/>
      <c r="F29" s="121"/>
      <c r="G29" s="121"/>
      <c r="H29" s="28"/>
      <c r="I29" s="28"/>
      <c r="J29" s="121"/>
      <c r="K29" s="121"/>
      <c r="L29" s="121"/>
    </row>
    <row r="30" spans="1:12" ht="15.75" customHeight="1" thickBot="1">
      <c r="A30" s="28"/>
      <c r="B30" s="28"/>
      <c r="C30" s="41" t="s">
        <v>98</v>
      </c>
      <c r="D30" s="104" t="s">
        <v>99</v>
      </c>
      <c r="E30" s="122" t="s">
        <v>100</v>
      </c>
      <c r="F30" s="122" t="s">
        <v>101</v>
      </c>
      <c r="G30" s="104" t="s">
        <v>102</v>
      </c>
      <c r="H30" s="28"/>
      <c r="I30" s="122" t="str">
        <f>+I$6</f>
        <v>Name of Tax</v>
      </c>
      <c r="J30" s="104" t="str">
        <f>+J$5</f>
        <v>Retirement</v>
      </c>
      <c r="K30" s="104" t="str">
        <f>+K$6</f>
        <v>Name of Benefit</v>
      </c>
      <c r="L30" s="104" t="str">
        <f>+L$6</f>
        <v>Name of Benefit</v>
      </c>
    </row>
    <row r="31" spans="1:12" ht="15.75" customHeight="1">
      <c r="A31" s="28"/>
      <c r="B31" s="99" t="str">
        <f t="shared" ref="B31:B41" si="8">B14</f>
        <v/>
      </c>
      <c r="C31" s="158"/>
      <c r="D31" s="123">
        <f>IFERROR(+C31*C$29,0)</f>
        <v>0</v>
      </c>
      <c r="E31" s="123">
        <f>IFERROR(+$C31*$C$28,0)</f>
        <v>0</v>
      </c>
      <c r="F31" s="123">
        <f t="shared" ref="F31:F41" si="9">IFERROR(+E31*$G$4,0)</f>
        <v>0</v>
      </c>
      <c r="G31" s="123">
        <f t="shared" ref="G31:G41" si="10">IFERROR(IF($G$5="Yes",IF(C$28&gt;$G$7,$G$7*$G$6,C$28*$G$6)*C31,0),0)</f>
        <v>0</v>
      </c>
      <c r="H31" s="28"/>
      <c r="I31" s="123">
        <f t="shared" ref="I31:I41" si="11">IFERROR(I$7*C$28*C31,0)</f>
        <v>0</v>
      </c>
      <c r="J31" s="123">
        <f t="shared" ref="J31:J41" si="12">IFERROR(J$7*C$28*C31,0)</f>
        <v>0</v>
      </c>
      <c r="K31" s="123">
        <f t="shared" ref="K31:K41" si="13">IFERROR(K$7*C$28*C31,0)</f>
        <v>0</v>
      </c>
      <c r="L31" s="123">
        <f t="shared" ref="L31:L41" si="14">IFERROR(L$7*C$28*C31,0)</f>
        <v>0</v>
      </c>
    </row>
    <row r="32" spans="1:12" ht="15.75" customHeight="1">
      <c r="A32" s="28"/>
      <c r="B32" s="124" t="str">
        <f t="shared" si="8"/>
        <v/>
      </c>
      <c r="C32" s="158"/>
      <c r="D32" s="123">
        <f t="shared" ref="D32:D41" si="15">IFERROR(+C32*C$29,0)</f>
        <v>0</v>
      </c>
      <c r="E32" s="123">
        <f t="shared" ref="E32:E41" si="16">IFERROR(+$C32*$C$28,0)</f>
        <v>0</v>
      </c>
      <c r="F32" s="123">
        <f t="shared" si="9"/>
        <v>0</v>
      </c>
      <c r="G32" s="123">
        <f t="shared" si="10"/>
        <v>0</v>
      </c>
      <c r="H32" s="28"/>
      <c r="I32" s="123">
        <f t="shared" si="11"/>
        <v>0</v>
      </c>
      <c r="J32" s="123">
        <f t="shared" si="12"/>
        <v>0</v>
      </c>
      <c r="K32" s="123">
        <f t="shared" si="13"/>
        <v>0</v>
      </c>
      <c r="L32" s="123">
        <f t="shared" si="14"/>
        <v>0</v>
      </c>
    </row>
    <row r="33" spans="1:12" ht="15.75" customHeight="1">
      <c r="A33" s="28"/>
      <c r="B33" s="124" t="str">
        <f t="shared" si="8"/>
        <v/>
      </c>
      <c r="C33" s="158"/>
      <c r="D33" s="123">
        <f t="shared" si="15"/>
        <v>0</v>
      </c>
      <c r="E33" s="123">
        <f t="shared" si="16"/>
        <v>0</v>
      </c>
      <c r="F33" s="123">
        <f t="shared" si="9"/>
        <v>0</v>
      </c>
      <c r="G33" s="123">
        <f t="shared" si="10"/>
        <v>0</v>
      </c>
      <c r="H33" s="28"/>
      <c r="I33" s="123">
        <f t="shared" si="11"/>
        <v>0</v>
      </c>
      <c r="J33" s="123">
        <f t="shared" si="12"/>
        <v>0</v>
      </c>
      <c r="K33" s="123">
        <f t="shared" si="13"/>
        <v>0</v>
      </c>
      <c r="L33" s="123">
        <f t="shared" si="14"/>
        <v>0</v>
      </c>
    </row>
    <row r="34" spans="1:12" ht="15.75" customHeight="1">
      <c r="A34" s="28"/>
      <c r="B34" s="124" t="str">
        <f t="shared" si="8"/>
        <v/>
      </c>
      <c r="C34" s="158"/>
      <c r="D34" s="123">
        <f t="shared" si="15"/>
        <v>0</v>
      </c>
      <c r="E34" s="123">
        <f t="shared" si="16"/>
        <v>0</v>
      </c>
      <c r="F34" s="123">
        <f t="shared" si="9"/>
        <v>0</v>
      </c>
      <c r="G34" s="123">
        <f t="shared" si="10"/>
        <v>0</v>
      </c>
      <c r="H34" s="28"/>
      <c r="I34" s="123">
        <f t="shared" si="11"/>
        <v>0</v>
      </c>
      <c r="J34" s="123">
        <f t="shared" si="12"/>
        <v>0</v>
      </c>
      <c r="K34" s="123">
        <f t="shared" si="13"/>
        <v>0</v>
      </c>
      <c r="L34" s="123">
        <f t="shared" si="14"/>
        <v>0</v>
      </c>
    </row>
    <row r="35" spans="1:12" ht="15.75" customHeight="1">
      <c r="A35" s="28"/>
      <c r="B35" s="124" t="str">
        <f t="shared" si="8"/>
        <v/>
      </c>
      <c r="C35" s="158"/>
      <c r="D35" s="123">
        <f t="shared" si="15"/>
        <v>0</v>
      </c>
      <c r="E35" s="123">
        <f t="shared" si="16"/>
        <v>0</v>
      </c>
      <c r="F35" s="123">
        <f t="shared" si="9"/>
        <v>0</v>
      </c>
      <c r="G35" s="123">
        <f t="shared" si="10"/>
        <v>0</v>
      </c>
      <c r="H35" s="28"/>
      <c r="I35" s="123">
        <f t="shared" si="11"/>
        <v>0</v>
      </c>
      <c r="J35" s="123">
        <f t="shared" si="12"/>
        <v>0</v>
      </c>
      <c r="K35" s="123">
        <f t="shared" si="13"/>
        <v>0</v>
      </c>
      <c r="L35" s="123">
        <f t="shared" si="14"/>
        <v>0</v>
      </c>
    </row>
    <row r="36" spans="1:12" ht="15.75" customHeight="1">
      <c r="A36" s="28"/>
      <c r="B36" s="124" t="str">
        <f t="shared" si="8"/>
        <v/>
      </c>
      <c r="C36" s="158"/>
      <c r="D36" s="123">
        <f t="shared" si="15"/>
        <v>0</v>
      </c>
      <c r="E36" s="123">
        <f t="shared" si="16"/>
        <v>0</v>
      </c>
      <c r="F36" s="123">
        <f t="shared" si="9"/>
        <v>0</v>
      </c>
      <c r="G36" s="123">
        <f t="shared" si="10"/>
        <v>0</v>
      </c>
      <c r="H36" s="28"/>
      <c r="I36" s="123">
        <f t="shared" si="11"/>
        <v>0</v>
      </c>
      <c r="J36" s="123">
        <f t="shared" si="12"/>
        <v>0</v>
      </c>
      <c r="K36" s="123">
        <f t="shared" si="13"/>
        <v>0</v>
      </c>
      <c r="L36" s="123">
        <f t="shared" si="14"/>
        <v>0</v>
      </c>
    </row>
    <row r="37" spans="1:12" ht="15.75" customHeight="1">
      <c r="A37" s="28"/>
      <c r="B37" s="124" t="str">
        <f t="shared" si="8"/>
        <v/>
      </c>
      <c r="C37" s="158"/>
      <c r="D37" s="123">
        <f t="shared" si="15"/>
        <v>0</v>
      </c>
      <c r="E37" s="123">
        <f t="shared" si="16"/>
        <v>0</v>
      </c>
      <c r="F37" s="123">
        <f t="shared" si="9"/>
        <v>0</v>
      </c>
      <c r="G37" s="123">
        <f t="shared" si="10"/>
        <v>0</v>
      </c>
      <c r="H37" s="28"/>
      <c r="I37" s="123">
        <f t="shared" si="11"/>
        <v>0</v>
      </c>
      <c r="J37" s="123">
        <f t="shared" si="12"/>
        <v>0</v>
      </c>
      <c r="K37" s="123">
        <f t="shared" si="13"/>
        <v>0</v>
      </c>
      <c r="L37" s="123">
        <f t="shared" si="14"/>
        <v>0</v>
      </c>
    </row>
    <row r="38" spans="1:12" ht="15.75" customHeight="1">
      <c r="A38" s="28"/>
      <c r="B38" s="124" t="str">
        <f t="shared" si="8"/>
        <v/>
      </c>
      <c r="C38" s="158"/>
      <c r="D38" s="123">
        <f t="shared" si="15"/>
        <v>0</v>
      </c>
      <c r="E38" s="123">
        <f t="shared" si="16"/>
        <v>0</v>
      </c>
      <c r="F38" s="123">
        <f t="shared" si="9"/>
        <v>0</v>
      </c>
      <c r="G38" s="123">
        <f t="shared" si="10"/>
        <v>0</v>
      </c>
      <c r="H38" s="28"/>
      <c r="I38" s="123">
        <f t="shared" si="11"/>
        <v>0</v>
      </c>
      <c r="J38" s="123">
        <f t="shared" si="12"/>
        <v>0</v>
      </c>
      <c r="K38" s="123">
        <f t="shared" si="13"/>
        <v>0</v>
      </c>
      <c r="L38" s="123">
        <f t="shared" si="14"/>
        <v>0</v>
      </c>
    </row>
    <row r="39" spans="1:12" ht="15.75" customHeight="1">
      <c r="A39" s="28"/>
      <c r="B39" s="124" t="str">
        <f t="shared" si="8"/>
        <v/>
      </c>
      <c r="C39" s="158"/>
      <c r="D39" s="123">
        <f t="shared" si="15"/>
        <v>0</v>
      </c>
      <c r="E39" s="123">
        <f t="shared" si="16"/>
        <v>0</v>
      </c>
      <c r="F39" s="123">
        <f t="shared" si="9"/>
        <v>0</v>
      </c>
      <c r="G39" s="123">
        <f t="shared" si="10"/>
        <v>0</v>
      </c>
      <c r="H39" s="28"/>
      <c r="I39" s="123">
        <f t="shared" si="11"/>
        <v>0</v>
      </c>
      <c r="J39" s="123">
        <f t="shared" si="12"/>
        <v>0</v>
      </c>
      <c r="K39" s="123">
        <f t="shared" si="13"/>
        <v>0</v>
      </c>
      <c r="L39" s="123">
        <f t="shared" si="14"/>
        <v>0</v>
      </c>
    </row>
    <row r="40" spans="1:12" ht="15.75" customHeight="1">
      <c r="A40" s="28"/>
      <c r="B40" s="124" t="str">
        <f t="shared" si="8"/>
        <v>Management and General (Admin)</v>
      </c>
      <c r="C40" s="159"/>
      <c r="D40" s="123">
        <f t="shared" si="15"/>
        <v>0</v>
      </c>
      <c r="E40" s="123">
        <f t="shared" si="16"/>
        <v>0</v>
      </c>
      <c r="F40" s="123">
        <f t="shared" si="9"/>
        <v>0</v>
      </c>
      <c r="G40" s="123">
        <f t="shared" si="10"/>
        <v>0</v>
      </c>
      <c r="H40" s="28"/>
      <c r="I40" s="123">
        <f t="shared" si="11"/>
        <v>0</v>
      </c>
      <c r="J40" s="123">
        <f t="shared" si="12"/>
        <v>0</v>
      </c>
      <c r="K40" s="123">
        <f t="shared" si="13"/>
        <v>0</v>
      </c>
      <c r="L40" s="123">
        <f t="shared" si="14"/>
        <v>0</v>
      </c>
    </row>
    <row r="41" spans="1:12" ht="15.75" customHeight="1">
      <c r="A41" s="28"/>
      <c r="B41" s="124" t="str">
        <f t="shared" si="8"/>
        <v>Fundraising</v>
      </c>
      <c r="C41" s="158"/>
      <c r="D41" s="123">
        <f t="shared" si="15"/>
        <v>0</v>
      </c>
      <c r="E41" s="123">
        <f t="shared" si="16"/>
        <v>0</v>
      </c>
      <c r="F41" s="123">
        <f t="shared" si="9"/>
        <v>0</v>
      </c>
      <c r="G41" s="123">
        <f t="shared" si="10"/>
        <v>0</v>
      </c>
      <c r="H41" s="28"/>
      <c r="I41" s="123">
        <f t="shared" si="11"/>
        <v>0</v>
      </c>
      <c r="J41" s="123">
        <f t="shared" si="12"/>
        <v>0</v>
      </c>
      <c r="K41" s="123">
        <f t="shared" si="13"/>
        <v>0</v>
      </c>
      <c r="L41" s="123">
        <f t="shared" si="14"/>
        <v>0</v>
      </c>
    </row>
    <row r="42" spans="1:12" ht="15.75" customHeight="1">
      <c r="A42" s="28"/>
      <c r="B42" s="126" t="s">
        <v>103</v>
      </c>
      <c r="C42" s="127">
        <f>IF(C29=0,0,SUM(C31:C41))</f>
        <v>0</v>
      </c>
      <c r="D42" s="128">
        <f>SUM(D31:D41)</f>
        <v>0</v>
      </c>
      <c r="E42" s="129">
        <f>SUM(E31:E41)</f>
        <v>0</v>
      </c>
      <c r="F42" s="129">
        <f>SUM(F31:F41)</f>
        <v>0</v>
      </c>
      <c r="G42" s="130">
        <f>SUM(G31:G41)</f>
        <v>0</v>
      </c>
      <c r="H42" s="28"/>
      <c r="I42" s="129">
        <f>SUM(I31:I41)</f>
        <v>0</v>
      </c>
      <c r="J42" s="129">
        <f>SUM(J31:J41)</f>
        <v>0</v>
      </c>
      <c r="K42" s="129">
        <f>SUM(K31:K41)</f>
        <v>0</v>
      </c>
      <c r="L42" s="129">
        <f>SUM(L31:L41)</f>
        <v>0</v>
      </c>
    </row>
    <row r="43" spans="1:12" ht="15.75" customHeight="1">
      <c r="A43" s="28"/>
      <c r="B43" s="28"/>
      <c r="C43" s="131" t="str">
        <f>IF(C29=0,"",IF(SUM(C31:C41)=100%,"","Must be 100%"))</f>
        <v/>
      </c>
      <c r="D43" s="28"/>
      <c r="E43" s="28"/>
      <c r="F43" s="28"/>
      <c r="G43" s="28"/>
      <c r="H43" s="28"/>
      <c r="I43" s="28"/>
      <c r="J43" s="28"/>
      <c r="K43" s="28"/>
      <c r="L43" s="28"/>
    </row>
    <row r="44" spans="1:12" ht="15.75" customHeight="1">
      <c r="A44" s="76" t="s">
        <v>94</v>
      </c>
      <c r="B44" s="160"/>
      <c r="C44" s="132"/>
      <c r="D44" s="133"/>
      <c r="E44" s="134"/>
      <c r="F44" s="28"/>
      <c r="G44" s="28"/>
      <c r="H44" s="28"/>
      <c r="I44" s="28"/>
      <c r="J44" s="28"/>
      <c r="K44" s="28"/>
      <c r="L44" s="28"/>
    </row>
    <row r="45" spans="1:12" ht="15.75" customHeight="1">
      <c r="A45" s="28"/>
      <c r="B45" s="29" t="s">
        <v>95</v>
      </c>
      <c r="C45" s="156"/>
      <c r="D45" s="118"/>
      <c r="E45" s="118"/>
      <c r="F45" s="28"/>
      <c r="G45" s="28"/>
      <c r="H45" s="28"/>
      <c r="I45" s="28"/>
      <c r="J45" s="28"/>
      <c r="K45" s="28"/>
      <c r="L45" s="28"/>
    </row>
    <row r="46" spans="1:12" ht="15.75" customHeight="1">
      <c r="A46" s="28"/>
      <c r="B46" s="119" t="s">
        <v>96</v>
      </c>
      <c r="C46" s="157"/>
      <c r="D46" s="120"/>
      <c r="E46" s="120"/>
      <c r="F46" s="121"/>
      <c r="G46" s="121"/>
      <c r="H46" s="28"/>
      <c r="I46" s="28"/>
      <c r="J46" s="121"/>
      <c r="K46" s="121"/>
      <c r="L46" s="121"/>
    </row>
    <row r="47" spans="1:12" ht="15.75" customHeight="1" thickBot="1">
      <c r="A47" s="28"/>
      <c r="B47" s="28"/>
      <c r="C47" s="41" t="s">
        <v>98</v>
      </c>
      <c r="D47" s="104" t="s">
        <v>99</v>
      </c>
      <c r="E47" s="122" t="s">
        <v>100</v>
      </c>
      <c r="F47" s="122" t="s">
        <v>101</v>
      </c>
      <c r="G47" s="104" t="s">
        <v>102</v>
      </c>
      <c r="H47" s="28"/>
      <c r="I47" s="122" t="str">
        <f>+I$6</f>
        <v>Name of Tax</v>
      </c>
      <c r="J47" s="104" t="str">
        <f>+J$5</f>
        <v>Retirement</v>
      </c>
      <c r="K47" s="104" t="str">
        <f>+K$6</f>
        <v>Name of Benefit</v>
      </c>
      <c r="L47" s="104" t="str">
        <f>+L$6</f>
        <v>Name of Benefit</v>
      </c>
    </row>
    <row r="48" spans="1:12" ht="15.75" customHeight="1">
      <c r="A48" s="28"/>
      <c r="B48" s="99" t="str">
        <f t="shared" ref="B48:B58" si="17">B31</f>
        <v/>
      </c>
      <c r="C48" s="158"/>
      <c r="D48" s="123">
        <f>IFERROR(+C48*C$46,0)</f>
        <v>0</v>
      </c>
      <c r="E48" s="123">
        <f>IFERROR(+$C48*$C$45,0)</f>
        <v>0</v>
      </c>
      <c r="F48" s="123">
        <f t="shared" ref="F48:F58" si="18">IFERROR(+E48*$G$4,0)</f>
        <v>0</v>
      </c>
      <c r="G48" s="123">
        <f t="shared" ref="G48:G58" si="19">IFERROR(IF($G$5="Yes",IF(C$45&gt;$G$7,$G$7*$G$6,C$45*$G$6)*C48,0),0)</f>
        <v>0</v>
      </c>
      <c r="H48" s="28"/>
      <c r="I48" s="123">
        <f t="shared" ref="I48:I58" si="20">IFERROR(I$7*C$45*C48,0)</f>
        <v>0</v>
      </c>
      <c r="J48" s="123">
        <f t="shared" ref="J48:J58" si="21">IFERROR(J$7*C$45*C48,0)</f>
        <v>0</v>
      </c>
      <c r="K48" s="123">
        <f t="shared" ref="K48:K58" si="22">IFERROR(K$7*C$45*C48,0)</f>
        <v>0</v>
      </c>
      <c r="L48" s="123">
        <f t="shared" ref="L48:L58" si="23">IFERROR(L$7*C$45*C48,0)</f>
        <v>0</v>
      </c>
    </row>
    <row r="49" spans="1:12" ht="15.75" customHeight="1">
      <c r="A49" s="28"/>
      <c r="B49" s="124" t="str">
        <f t="shared" si="17"/>
        <v/>
      </c>
      <c r="C49" s="158"/>
      <c r="D49" s="123">
        <f t="shared" ref="D49:D58" si="24">IFERROR(+C49*C$46,0)</f>
        <v>0</v>
      </c>
      <c r="E49" s="123">
        <f t="shared" ref="E49:E58" si="25">IFERROR(+$C49*$C$45,0)</f>
        <v>0</v>
      </c>
      <c r="F49" s="123">
        <f t="shared" si="18"/>
        <v>0</v>
      </c>
      <c r="G49" s="123">
        <f t="shared" si="19"/>
        <v>0</v>
      </c>
      <c r="H49" s="28"/>
      <c r="I49" s="123">
        <f t="shared" si="20"/>
        <v>0</v>
      </c>
      <c r="J49" s="123">
        <f t="shared" si="21"/>
        <v>0</v>
      </c>
      <c r="K49" s="123">
        <f t="shared" si="22"/>
        <v>0</v>
      </c>
      <c r="L49" s="123">
        <f t="shared" si="23"/>
        <v>0</v>
      </c>
    </row>
    <row r="50" spans="1:12" ht="15.75" customHeight="1">
      <c r="A50" s="28"/>
      <c r="B50" s="124" t="str">
        <f t="shared" si="17"/>
        <v/>
      </c>
      <c r="C50" s="158"/>
      <c r="D50" s="123">
        <f t="shared" si="24"/>
        <v>0</v>
      </c>
      <c r="E50" s="123">
        <f t="shared" si="25"/>
        <v>0</v>
      </c>
      <c r="F50" s="123">
        <f t="shared" si="18"/>
        <v>0</v>
      </c>
      <c r="G50" s="123">
        <f t="shared" si="19"/>
        <v>0</v>
      </c>
      <c r="H50" s="28"/>
      <c r="I50" s="123">
        <f t="shared" si="20"/>
        <v>0</v>
      </c>
      <c r="J50" s="123">
        <f t="shared" si="21"/>
        <v>0</v>
      </c>
      <c r="K50" s="123">
        <f t="shared" si="22"/>
        <v>0</v>
      </c>
      <c r="L50" s="123">
        <f t="shared" si="23"/>
        <v>0</v>
      </c>
    </row>
    <row r="51" spans="1:12" ht="15.75" customHeight="1">
      <c r="A51" s="28"/>
      <c r="B51" s="124" t="str">
        <f t="shared" si="17"/>
        <v/>
      </c>
      <c r="C51" s="158"/>
      <c r="D51" s="123">
        <f t="shared" si="24"/>
        <v>0</v>
      </c>
      <c r="E51" s="123">
        <f t="shared" si="25"/>
        <v>0</v>
      </c>
      <c r="F51" s="123">
        <f t="shared" si="18"/>
        <v>0</v>
      </c>
      <c r="G51" s="123">
        <f t="shared" si="19"/>
        <v>0</v>
      </c>
      <c r="H51" s="28"/>
      <c r="I51" s="123">
        <f t="shared" si="20"/>
        <v>0</v>
      </c>
      <c r="J51" s="123">
        <f t="shared" si="21"/>
        <v>0</v>
      </c>
      <c r="K51" s="123">
        <f t="shared" si="22"/>
        <v>0</v>
      </c>
      <c r="L51" s="123">
        <f t="shared" si="23"/>
        <v>0</v>
      </c>
    </row>
    <row r="52" spans="1:12" ht="15.75" customHeight="1">
      <c r="A52" s="28"/>
      <c r="B52" s="124" t="str">
        <f t="shared" si="17"/>
        <v/>
      </c>
      <c r="C52" s="158"/>
      <c r="D52" s="123">
        <f t="shared" si="24"/>
        <v>0</v>
      </c>
      <c r="E52" s="123">
        <f t="shared" si="25"/>
        <v>0</v>
      </c>
      <c r="F52" s="123">
        <f t="shared" si="18"/>
        <v>0</v>
      </c>
      <c r="G52" s="123">
        <f t="shared" si="19"/>
        <v>0</v>
      </c>
      <c r="H52" s="28"/>
      <c r="I52" s="123">
        <f t="shared" si="20"/>
        <v>0</v>
      </c>
      <c r="J52" s="123">
        <f t="shared" si="21"/>
        <v>0</v>
      </c>
      <c r="K52" s="123">
        <f t="shared" si="22"/>
        <v>0</v>
      </c>
      <c r="L52" s="123">
        <f t="shared" si="23"/>
        <v>0</v>
      </c>
    </row>
    <row r="53" spans="1:12" ht="15.75" customHeight="1">
      <c r="A53" s="28"/>
      <c r="B53" s="124" t="str">
        <f t="shared" si="17"/>
        <v/>
      </c>
      <c r="C53" s="158"/>
      <c r="D53" s="123">
        <f t="shared" si="24"/>
        <v>0</v>
      </c>
      <c r="E53" s="123">
        <f t="shared" si="25"/>
        <v>0</v>
      </c>
      <c r="F53" s="123">
        <f t="shared" si="18"/>
        <v>0</v>
      </c>
      <c r="G53" s="123">
        <f t="shared" si="19"/>
        <v>0</v>
      </c>
      <c r="H53" s="28"/>
      <c r="I53" s="123">
        <f t="shared" si="20"/>
        <v>0</v>
      </c>
      <c r="J53" s="123">
        <f t="shared" si="21"/>
        <v>0</v>
      </c>
      <c r="K53" s="123">
        <f t="shared" si="22"/>
        <v>0</v>
      </c>
      <c r="L53" s="123">
        <f t="shared" si="23"/>
        <v>0</v>
      </c>
    </row>
    <row r="54" spans="1:12" ht="15.75" customHeight="1">
      <c r="A54" s="28"/>
      <c r="B54" s="124" t="str">
        <f t="shared" si="17"/>
        <v/>
      </c>
      <c r="C54" s="158"/>
      <c r="D54" s="123">
        <f t="shared" si="24"/>
        <v>0</v>
      </c>
      <c r="E54" s="123">
        <f t="shared" si="25"/>
        <v>0</v>
      </c>
      <c r="F54" s="123">
        <f t="shared" si="18"/>
        <v>0</v>
      </c>
      <c r="G54" s="123">
        <f t="shared" si="19"/>
        <v>0</v>
      </c>
      <c r="H54" s="28"/>
      <c r="I54" s="123">
        <f t="shared" si="20"/>
        <v>0</v>
      </c>
      <c r="J54" s="123">
        <f t="shared" si="21"/>
        <v>0</v>
      </c>
      <c r="K54" s="123">
        <f t="shared" si="22"/>
        <v>0</v>
      </c>
      <c r="L54" s="123">
        <f t="shared" si="23"/>
        <v>0</v>
      </c>
    </row>
    <row r="55" spans="1:12" ht="15.75" customHeight="1">
      <c r="A55" s="28"/>
      <c r="B55" s="124" t="str">
        <f t="shared" si="17"/>
        <v/>
      </c>
      <c r="C55" s="158"/>
      <c r="D55" s="123">
        <f t="shared" si="24"/>
        <v>0</v>
      </c>
      <c r="E55" s="123">
        <f t="shared" si="25"/>
        <v>0</v>
      </c>
      <c r="F55" s="123">
        <f t="shared" si="18"/>
        <v>0</v>
      </c>
      <c r="G55" s="123">
        <f t="shared" si="19"/>
        <v>0</v>
      </c>
      <c r="H55" s="28"/>
      <c r="I55" s="123">
        <f t="shared" si="20"/>
        <v>0</v>
      </c>
      <c r="J55" s="123">
        <f t="shared" si="21"/>
        <v>0</v>
      </c>
      <c r="K55" s="123">
        <f t="shared" si="22"/>
        <v>0</v>
      </c>
      <c r="L55" s="123">
        <f t="shared" si="23"/>
        <v>0</v>
      </c>
    </row>
    <row r="56" spans="1:12" ht="15.75" customHeight="1">
      <c r="A56" s="28"/>
      <c r="B56" s="124" t="str">
        <f t="shared" si="17"/>
        <v/>
      </c>
      <c r="C56" s="158"/>
      <c r="D56" s="123">
        <f t="shared" si="24"/>
        <v>0</v>
      </c>
      <c r="E56" s="123">
        <f t="shared" si="25"/>
        <v>0</v>
      </c>
      <c r="F56" s="123">
        <f t="shared" si="18"/>
        <v>0</v>
      </c>
      <c r="G56" s="123">
        <f t="shared" si="19"/>
        <v>0</v>
      </c>
      <c r="H56" s="28"/>
      <c r="I56" s="123">
        <f t="shared" si="20"/>
        <v>0</v>
      </c>
      <c r="J56" s="123">
        <f t="shared" si="21"/>
        <v>0</v>
      </c>
      <c r="K56" s="123">
        <f t="shared" si="22"/>
        <v>0</v>
      </c>
      <c r="L56" s="123">
        <f t="shared" si="23"/>
        <v>0</v>
      </c>
    </row>
    <row r="57" spans="1:12" ht="15.75" customHeight="1">
      <c r="A57" s="28"/>
      <c r="B57" s="124" t="str">
        <f t="shared" si="17"/>
        <v>Management and General (Admin)</v>
      </c>
      <c r="C57" s="159"/>
      <c r="D57" s="123">
        <f t="shared" si="24"/>
        <v>0</v>
      </c>
      <c r="E57" s="123">
        <f t="shared" si="25"/>
        <v>0</v>
      </c>
      <c r="F57" s="123">
        <f t="shared" si="18"/>
        <v>0</v>
      </c>
      <c r="G57" s="123">
        <f t="shared" si="19"/>
        <v>0</v>
      </c>
      <c r="H57" s="28"/>
      <c r="I57" s="123">
        <f t="shared" si="20"/>
        <v>0</v>
      </c>
      <c r="J57" s="123">
        <f t="shared" si="21"/>
        <v>0</v>
      </c>
      <c r="K57" s="123">
        <f t="shared" si="22"/>
        <v>0</v>
      </c>
      <c r="L57" s="123">
        <f t="shared" si="23"/>
        <v>0</v>
      </c>
    </row>
    <row r="58" spans="1:12" ht="15.75" customHeight="1">
      <c r="A58" s="28"/>
      <c r="B58" s="124" t="str">
        <f t="shared" si="17"/>
        <v>Fundraising</v>
      </c>
      <c r="C58" s="158"/>
      <c r="D58" s="123">
        <f t="shared" si="24"/>
        <v>0</v>
      </c>
      <c r="E58" s="123">
        <f t="shared" si="25"/>
        <v>0</v>
      </c>
      <c r="F58" s="123">
        <f t="shared" si="18"/>
        <v>0</v>
      </c>
      <c r="G58" s="123">
        <f t="shared" si="19"/>
        <v>0</v>
      </c>
      <c r="H58" s="28"/>
      <c r="I58" s="123">
        <f t="shared" si="20"/>
        <v>0</v>
      </c>
      <c r="J58" s="123">
        <f t="shared" si="21"/>
        <v>0</v>
      </c>
      <c r="K58" s="123">
        <f t="shared" si="22"/>
        <v>0</v>
      </c>
      <c r="L58" s="123">
        <f t="shared" si="23"/>
        <v>0</v>
      </c>
    </row>
    <row r="59" spans="1:12" ht="15.75" customHeight="1">
      <c r="A59" s="28"/>
      <c r="B59" s="126" t="s">
        <v>103</v>
      </c>
      <c r="C59" s="127">
        <f>IF(C46=0,0,SUM(C48:C58))</f>
        <v>0</v>
      </c>
      <c r="D59" s="128">
        <f>SUM(D48:D58)</f>
        <v>0</v>
      </c>
      <c r="E59" s="129">
        <f>SUM(E48:E58)</f>
        <v>0</v>
      </c>
      <c r="F59" s="129">
        <f>SUM(F48:F58)</f>
        <v>0</v>
      </c>
      <c r="G59" s="130">
        <f>SUM(G48:G58)</f>
        <v>0</v>
      </c>
      <c r="H59" s="28"/>
      <c r="I59" s="129">
        <f>SUM(I48:I58)</f>
        <v>0</v>
      </c>
      <c r="J59" s="129">
        <f>SUM(J48:J58)</f>
        <v>0</v>
      </c>
      <c r="K59" s="129">
        <f>SUM(K48:K58)</f>
        <v>0</v>
      </c>
      <c r="L59" s="129">
        <f>SUM(L48:L58)</f>
        <v>0</v>
      </c>
    </row>
    <row r="60" spans="1:12" ht="15.75" customHeight="1">
      <c r="A60" s="28"/>
      <c r="B60" s="28"/>
      <c r="C60" s="131" t="str">
        <f>IF(C46=0,"",IF(SUM(C48:C58)=100%,"","Must be 100%"))</f>
        <v/>
      </c>
      <c r="D60" s="28"/>
      <c r="E60" s="28"/>
      <c r="F60" s="28"/>
      <c r="G60" s="28"/>
      <c r="H60" s="28"/>
      <c r="I60" s="28"/>
      <c r="J60" s="28"/>
      <c r="K60" s="28"/>
      <c r="L60" s="28"/>
    </row>
    <row r="61" spans="1:12" ht="15.75" customHeight="1">
      <c r="A61" s="76" t="s">
        <v>94</v>
      </c>
      <c r="B61" s="155"/>
      <c r="C61" s="132"/>
      <c r="D61" s="133"/>
      <c r="E61" s="134"/>
      <c r="F61" s="28"/>
      <c r="G61" s="28"/>
      <c r="H61" s="28"/>
      <c r="I61" s="28"/>
      <c r="J61" s="28"/>
      <c r="K61" s="28"/>
      <c r="L61" s="28"/>
    </row>
    <row r="62" spans="1:12" ht="15.75" customHeight="1">
      <c r="A62" s="28"/>
      <c r="B62" s="29" t="s">
        <v>95</v>
      </c>
      <c r="C62" s="156"/>
      <c r="D62" s="118"/>
      <c r="E62" s="118"/>
      <c r="F62" s="28"/>
      <c r="G62" s="28"/>
      <c r="H62" s="28"/>
      <c r="I62" s="28"/>
      <c r="J62" s="28"/>
      <c r="K62" s="28"/>
      <c r="L62" s="28"/>
    </row>
    <row r="63" spans="1:12" ht="15.75" customHeight="1">
      <c r="A63" s="28"/>
      <c r="B63" s="119" t="s">
        <v>96</v>
      </c>
      <c r="C63" s="157"/>
      <c r="D63" s="120"/>
      <c r="E63" s="120"/>
      <c r="F63" s="121"/>
      <c r="G63" s="121"/>
      <c r="H63" s="28"/>
      <c r="I63" s="28"/>
      <c r="J63" s="121"/>
      <c r="K63" s="121"/>
      <c r="L63" s="121"/>
    </row>
    <row r="64" spans="1:12" ht="15.75" customHeight="1" thickBot="1">
      <c r="A64" s="28"/>
      <c r="B64" s="28"/>
      <c r="C64" s="41" t="s">
        <v>98</v>
      </c>
      <c r="D64" s="104" t="s">
        <v>99</v>
      </c>
      <c r="E64" s="122" t="s">
        <v>100</v>
      </c>
      <c r="F64" s="122" t="s">
        <v>101</v>
      </c>
      <c r="G64" s="104" t="s">
        <v>102</v>
      </c>
      <c r="H64" s="28"/>
      <c r="I64" s="122" t="str">
        <f>+I$6</f>
        <v>Name of Tax</v>
      </c>
      <c r="J64" s="104" t="str">
        <f>+J$5</f>
        <v>Retirement</v>
      </c>
      <c r="K64" s="104" t="str">
        <f>+K$6</f>
        <v>Name of Benefit</v>
      </c>
      <c r="L64" s="104" t="str">
        <f>+L$6</f>
        <v>Name of Benefit</v>
      </c>
    </row>
    <row r="65" spans="1:12" ht="15.75" customHeight="1">
      <c r="A65" s="28"/>
      <c r="B65" s="99" t="str">
        <f t="shared" ref="B65:B75" si="26">B48</f>
        <v/>
      </c>
      <c r="C65" s="158"/>
      <c r="D65" s="123">
        <f>IFERROR(+C65*C$63,0)</f>
        <v>0</v>
      </c>
      <c r="E65" s="123">
        <f>IFERROR(+$C65*$C$62,0)</f>
        <v>0</v>
      </c>
      <c r="F65" s="123">
        <f t="shared" ref="F65:F75" si="27">IFERROR(+E65*$G$4,0)</f>
        <v>0</v>
      </c>
      <c r="G65" s="123">
        <f t="shared" ref="G65:G75" si="28">IFERROR(IF($G$5="Yes",IF(C$62&gt;$G$7,$G$7*$G$6,C$62*$G$6)*C65,0),0)</f>
        <v>0</v>
      </c>
      <c r="H65" s="28"/>
      <c r="I65" s="123">
        <f t="shared" ref="I65:I75" si="29">IFERROR(I$7*C$62*C65,0)</f>
        <v>0</v>
      </c>
      <c r="J65" s="123">
        <f t="shared" ref="J65:J75" si="30">IFERROR(J$7*C$62*C65,0)</f>
        <v>0</v>
      </c>
      <c r="K65" s="123">
        <f t="shared" ref="K65:K75" si="31">IFERROR(K$7*C$62*C65,0)</f>
        <v>0</v>
      </c>
      <c r="L65" s="123">
        <f t="shared" ref="L65:L75" si="32">IFERROR(L$7*C$62*C65,0)</f>
        <v>0</v>
      </c>
    </row>
    <row r="66" spans="1:12" ht="15.75" customHeight="1">
      <c r="A66" s="28"/>
      <c r="B66" s="124" t="str">
        <f t="shared" si="26"/>
        <v/>
      </c>
      <c r="C66" s="158"/>
      <c r="D66" s="123">
        <f t="shared" ref="D66:D75" si="33">IFERROR(+C66*C$63,0)</f>
        <v>0</v>
      </c>
      <c r="E66" s="123">
        <f t="shared" ref="E66:E75" si="34">IFERROR(+$C66*$C$62,0)</f>
        <v>0</v>
      </c>
      <c r="F66" s="123">
        <f t="shared" si="27"/>
        <v>0</v>
      </c>
      <c r="G66" s="123">
        <f t="shared" si="28"/>
        <v>0</v>
      </c>
      <c r="H66" s="28"/>
      <c r="I66" s="123">
        <f t="shared" si="29"/>
        <v>0</v>
      </c>
      <c r="J66" s="123">
        <f t="shared" si="30"/>
        <v>0</v>
      </c>
      <c r="K66" s="123">
        <f t="shared" si="31"/>
        <v>0</v>
      </c>
      <c r="L66" s="123">
        <f t="shared" si="32"/>
        <v>0</v>
      </c>
    </row>
    <row r="67" spans="1:12" ht="15.75" customHeight="1">
      <c r="A67" s="28"/>
      <c r="B67" s="124" t="str">
        <f t="shared" si="26"/>
        <v/>
      </c>
      <c r="C67" s="158"/>
      <c r="D67" s="123">
        <f t="shared" si="33"/>
        <v>0</v>
      </c>
      <c r="E67" s="123">
        <f t="shared" si="34"/>
        <v>0</v>
      </c>
      <c r="F67" s="123">
        <f t="shared" si="27"/>
        <v>0</v>
      </c>
      <c r="G67" s="123">
        <f t="shared" si="28"/>
        <v>0</v>
      </c>
      <c r="H67" s="28"/>
      <c r="I67" s="123">
        <f t="shared" si="29"/>
        <v>0</v>
      </c>
      <c r="J67" s="123">
        <f t="shared" si="30"/>
        <v>0</v>
      </c>
      <c r="K67" s="123">
        <f t="shared" si="31"/>
        <v>0</v>
      </c>
      <c r="L67" s="123">
        <f t="shared" si="32"/>
        <v>0</v>
      </c>
    </row>
    <row r="68" spans="1:12" ht="15.75" customHeight="1">
      <c r="A68" s="28"/>
      <c r="B68" s="124" t="str">
        <f t="shared" si="26"/>
        <v/>
      </c>
      <c r="C68" s="158"/>
      <c r="D68" s="123">
        <f t="shared" si="33"/>
        <v>0</v>
      </c>
      <c r="E68" s="123">
        <f t="shared" si="34"/>
        <v>0</v>
      </c>
      <c r="F68" s="123">
        <f t="shared" si="27"/>
        <v>0</v>
      </c>
      <c r="G68" s="123">
        <f t="shared" si="28"/>
        <v>0</v>
      </c>
      <c r="H68" s="28"/>
      <c r="I68" s="123">
        <f t="shared" si="29"/>
        <v>0</v>
      </c>
      <c r="J68" s="123">
        <f t="shared" si="30"/>
        <v>0</v>
      </c>
      <c r="K68" s="123">
        <f t="shared" si="31"/>
        <v>0</v>
      </c>
      <c r="L68" s="123">
        <f t="shared" si="32"/>
        <v>0</v>
      </c>
    </row>
    <row r="69" spans="1:12" ht="15.75" customHeight="1">
      <c r="A69" s="28"/>
      <c r="B69" s="124" t="str">
        <f t="shared" si="26"/>
        <v/>
      </c>
      <c r="C69" s="158"/>
      <c r="D69" s="123">
        <f t="shared" si="33"/>
        <v>0</v>
      </c>
      <c r="E69" s="123">
        <f t="shared" si="34"/>
        <v>0</v>
      </c>
      <c r="F69" s="123">
        <f t="shared" si="27"/>
        <v>0</v>
      </c>
      <c r="G69" s="123">
        <f t="shared" si="28"/>
        <v>0</v>
      </c>
      <c r="H69" s="28"/>
      <c r="I69" s="123">
        <f t="shared" si="29"/>
        <v>0</v>
      </c>
      <c r="J69" s="123">
        <f t="shared" si="30"/>
        <v>0</v>
      </c>
      <c r="K69" s="123">
        <f t="shared" si="31"/>
        <v>0</v>
      </c>
      <c r="L69" s="123">
        <f t="shared" si="32"/>
        <v>0</v>
      </c>
    </row>
    <row r="70" spans="1:12" ht="15.75" customHeight="1">
      <c r="A70" s="28"/>
      <c r="B70" s="124" t="str">
        <f t="shared" si="26"/>
        <v/>
      </c>
      <c r="C70" s="158"/>
      <c r="D70" s="123">
        <f t="shared" si="33"/>
        <v>0</v>
      </c>
      <c r="E70" s="123">
        <f t="shared" si="34"/>
        <v>0</v>
      </c>
      <c r="F70" s="123">
        <f t="shared" si="27"/>
        <v>0</v>
      </c>
      <c r="G70" s="123">
        <f t="shared" si="28"/>
        <v>0</v>
      </c>
      <c r="H70" s="28"/>
      <c r="I70" s="123">
        <f t="shared" si="29"/>
        <v>0</v>
      </c>
      <c r="J70" s="123">
        <f t="shared" si="30"/>
        <v>0</v>
      </c>
      <c r="K70" s="123">
        <f t="shared" si="31"/>
        <v>0</v>
      </c>
      <c r="L70" s="123">
        <f t="shared" si="32"/>
        <v>0</v>
      </c>
    </row>
    <row r="71" spans="1:12" ht="15.75" customHeight="1">
      <c r="A71" s="28"/>
      <c r="B71" s="124" t="str">
        <f t="shared" si="26"/>
        <v/>
      </c>
      <c r="C71" s="158"/>
      <c r="D71" s="123">
        <f t="shared" si="33"/>
        <v>0</v>
      </c>
      <c r="E71" s="123">
        <f t="shared" si="34"/>
        <v>0</v>
      </c>
      <c r="F71" s="123">
        <f t="shared" si="27"/>
        <v>0</v>
      </c>
      <c r="G71" s="123">
        <f t="shared" si="28"/>
        <v>0</v>
      </c>
      <c r="H71" s="28"/>
      <c r="I71" s="123">
        <f t="shared" si="29"/>
        <v>0</v>
      </c>
      <c r="J71" s="123">
        <f t="shared" si="30"/>
        <v>0</v>
      </c>
      <c r="K71" s="123">
        <f t="shared" si="31"/>
        <v>0</v>
      </c>
      <c r="L71" s="123">
        <f t="shared" si="32"/>
        <v>0</v>
      </c>
    </row>
    <row r="72" spans="1:12" ht="15.75" customHeight="1">
      <c r="A72" s="28"/>
      <c r="B72" s="124" t="str">
        <f t="shared" si="26"/>
        <v/>
      </c>
      <c r="C72" s="158"/>
      <c r="D72" s="123">
        <f t="shared" si="33"/>
        <v>0</v>
      </c>
      <c r="E72" s="123">
        <f t="shared" si="34"/>
        <v>0</v>
      </c>
      <c r="F72" s="123">
        <f t="shared" si="27"/>
        <v>0</v>
      </c>
      <c r="G72" s="123">
        <f t="shared" si="28"/>
        <v>0</v>
      </c>
      <c r="H72" s="28"/>
      <c r="I72" s="123">
        <f t="shared" si="29"/>
        <v>0</v>
      </c>
      <c r="J72" s="123">
        <f t="shared" si="30"/>
        <v>0</v>
      </c>
      <c r="K72" s="123">
        <f t="shared" si="31"/>
        <v>0</v>
      </c>
      <c r="L72" s="123">
        <f t="shared" si="32"/>
        <v>0</v>
      </c>
    </row>
    <row r="73" spans="1:12" ht="15.75" customHeight="1">
      <c r="A73" s="28"/>
      <c r="B73" s="124" t="str">
        <f t="shared" si="26"/>
        <v/>
      </c>
      <c r="C73" s="158"/>
      <c r="D73" s="123">
        <f t="shared" si="33"/>
        <v>0</v>
      </c>
      <c r="E73" s="123">
        <f t="shared" si="34"/>
        <v>0</v>
      </c>
      <c r="F73" s="123">
        <f t="shared" si="27"/>
        <v>0</v>
      </c>
      <c r="G73" s="123">
        <f t="shared" si="28"/>
        <v>0</v>
      </c>
      <c r="H73" s="28"/>
      <c r="I73" s="123">
        <f t="shared" si="29"/>
        <v>0</v>
      </c>
      <c r="J73" s="123">
        <f t="shared" si="30"/>
        <v>0</v>
      </c>
      <c r="K73" s="123">
        <f t="shared" si="31"/>
        <v>0</v>
      </c>
      <c r="L73" s="123">
        <f t="shared" si="32"/>
        <v>0</v>
      </c>
    </row>
    <row r="74" spans="1:12" ht="15.75" customHeight="1">
      <c r="A74" s="28"/>
      <c r="B74" s="124" t="str">
        <f t="shared" si="26"/>
        <v>Management and General (Admin)</v>
      </c>
      <c r="C74" s="159"/>
      <c r="D74" s="123">
        <f t="shared" si="33"/>
        <v>0</v>
      </c>
      <c r="E74" s="123">
        <f t="shared" si="34"/>
        <v>0</v>
      </c>
      <c r="F74" s="123">
        <f t="shared" si="27"/>
        <v>0</v>
      </c>
      <c r="G74" s="123">
        <f t="shared" si="28"/>
        <v>0</v>
      </c>
      <c r="H74" s="28"/>
      <c r="I74" s="123">
        <f t="shared" si="29"/>
        <v>0</v>
      </c>
      <c r="J74" s="123">
        <f t="shared" si="30"/>
        <v>0</v>
      </c>
      <c r="K74" s="123">
        <f t="shared" si="31"/>
        <v>0</v>
      </c>
      <c r="L74" s="123">
        <f t="shared" si="32"/>
        <v>0</v>
      </c>
    </row>
    <row r="75" spans="1:12" ht="15.75" customHeight="1">
      <c r="A75" s="28"/>
      <c r="B75" s="124" t="str">
        <f t="shared" si="26"/>
        <v>Fundraising</v>
      </c>
      <c r="C75" s="158"/>
      <c r="D75" s="123">
        <f t="shared" si="33"/>
        <v>0</v>
      </c>
      <c r="E75" s="123">
        <f t="shared" si="34"/>
        <v>0</v>
      </c>
      <c r="F75" s="123">
        <f t="shared" si="27"/>
        <v>0</v>
      </c>
      <c r="G75" s="123">
        <f t="shared" si="28"/>
        <v>0</v>
      </c>
      <c r="H75" s="28"/>
      <c r="I75" s="123">
        <f t="shared" si="29"/>
        <v>0</v>
      </c>
      <c r="J75" s="123">
        <f t="shared" si="30"/>
        <v>0</v>
      </c>
      <c r="K75" s="123">
        <f t="shared" si="31"/>
        <v>0</v>
      </c>
      <c r="L75" s="123">
        <f t="shared" si="32"/>
        <v>0</v>
      </c>
    </row>
    <row r="76" spans="1:12" ht="15.75" customHeight="1">
      <c r="A76" s="28"/>
      <c r="B76" s="126" t="s">
        <v>103</v>
      </c>
      <c r="C76" s="127">
        <f>IF(C63=0,0,SUM(C65:C75))</f>
        <v>0</v>
      </c>
      <c r="D76" s="128">
        <f t="shared" ref="D76" si="35">SUM(D65:D75)</f>
        <v>0</v>
      </c>
      <c r="E76" s="129">
        <f>SUM(E65:E75)</f>
        <v>0</v>
      </c>
      <c r="F76" s="129">
        <f>SUM(F65:F75)</f>
        <v>0</v>
      </c>
      <c r="G76" s="130">
        <f>SUM(G65:G75)</f>
        <v>0</v>
      </c>
      <c r="H76" s="28"/>
      <c r="I76" s="129">
        <f>SUM(I65:I75)</f>
        <v>0</v>
      </c>
      <c r="J76" s="129">
        <f>SUM(J65:J75)</f>
        <v>0</v>
      </c>
      <c r="K76" s="129">
        <f>SUM(K65:K75)</f>
        <v>0</v>
      </c>
      <c r="L76" s="129">
        <f>SUM(L65:L75)</f>
        <v>0</v>
      </c>
    </row>
    <row r="77" spans="1:12" ht="15.75" customHeight="1">
      <c r="A77" s="28"/>
      <c r="B77" s="28"/>
      <c r="C77" s="131" t="str">
        <f>IF(C63=0,"",IF(SUM(C65:C75)=100%,"","Must be 100%"))</f>
        <v/>
      </c>
      <c r="D77" s="28"/>
      <c r="E77" s="28"/>
      <c r="F77" s="28"/>
      <c r="G77" s="28"/>
      <c r="H77" s="28"/>
      <c r="I77" s="28"/>
      <c r="J77" s="28"/>
      <c r="K77" s="28"/>
      <c r="L77" s="28"/>
    </row>
    <row r="78" spans="1:12" ht="15.75" customHeight="1">
      <c r="A78" s="76" t="s">
        <v>94</v>
      </c>
      <c r="B78" s="155"/>
      <c r="C78" s="132"/>
      <c r="D78" s="133"/>
      <c r="E78" s="134"/>
      <c r="F78" s="28"/>
      <c r="G78" s="28"/>
      <c r="H78" s="28"/>
      <c r="I78" s="28"/>
      <c r="J78" s="28"/>
      <c r="K78" s="28"/>
      <c r="L78" s="28"/>
    </row>
    <row r="79" spans="1:12" ht="15.75" customHeight="1">
      <c r="A79" s="31"/>
      <c r="B79" s="29" t="s">
        <v>95</v>
      </c>
      <c r="C79" s="156"/>
      <c r="D79" s="118"/>
      <c r="E79" s="118"/>
      <c r="F79" s="28"/>
      <c r="G79" s="28"/>
      <c r="H79" s="28"/>
      <c r="I79" s="28"/>
      <c r="J79" s="28"/>
      <c r="K79" s="28"/>
      <c r="L79" s="28"/>
    </row>
    <row r="80" spans="1:12" ht="15.75" customHeight="1">
      <c r="A80" s="28"/>
      <c r="B80" s="119" t="s">
        <v>96</v>
      </c>
      <c r="C80" s="157"/>
      <c r="D80" s="120"/>
      <c r="E80" s="120"/>
      <c r="F80" s="121"/>
      <c r="G80" s="121"/>
      <c r="H80" s="28"/>
      <c r="I80" s="28"/>
      <c r="J80" s="121"/>
      <c r="K80" s="121"/>
      <c r="L80" s="121"/>
    </row>
    <row r="81" spans="1:12" ht="15.75" customHeight="1" thickBot="1">
      <c r="A81" s="28"/>
      <c r="B81" s="28"/>
      <c r="C81" s="41" t="s">
        <v>98</v>
      </c>
      <c r="D81" s="104" t="s">
        <v>99</v>
      </c>
      <c r="E81" s="122" t="s">
        <v>100</v>
      </c>
      <c r="F81" s="122" t="s">
        <v>101</v>
      </c>
      <c r="G81" s="104" t="s">
        <v>102</v>
      </c>
      <c r="H81" s="28"/>
      <c r="I81" s="122" t="str">
        <f>+I$6</f>
        <v>Name of Tax</v>
      </c>
      <c r="J81" s="104" t="str">
        <f>+J$5</f>
        <v>Retirement</v>
      </c>
      <c r="K81" s="104" t="str">
        <f>+K$6</f>
        <v>Name of Benefit</v>
      </c>
      <c r="L81" s="104" t="str">
        <f>+L$6</f>
        <v>Name of Benefit</v>
      </c>
    </row>
    <row r="82" spans="1:12" ht="15.75" customHeight="1">
      <c r="A82" s="28"/>
      <c r="B82" s="99" t="str">
        <f t="shared" ref="B82:B92" si="36">B65</f>
        <v/>
      </c>
      <c r="C82" s="158"/>
      <c r="D82" s="123">
        <f>IFERROR(+C82*C$80,0)</f>
        <v>0</v>
      </c>
      <c r="E82" s="123">
        <f>IFERROR(+$C82*$C$79,0)</f>
        <v>0</v>
      </c>
      <c r="F82" s="123">
        <f t="shared" ref="F82:F92" si="37">IFERROR(+E82*$G$4,0)</f>
        <v>0</v>
      </c>
      <c r="G82" s="123">
        <f t="shared" ref="G82:G92" si="38">IFERROR(IF($G$5="Yes",IF(C$79&gt;$G$7,$G$7*$G$6,C$79*$G$6)*C82,0),0)</f>
        <v>0</v>
      </c>
      <c r="H82" s="28"/>
      <c r="I82" s="123">
        <f t="shared" ref="I82:I92" si="39">IFERROR(I$7*C$79*C82,0)</f>
        <v>0</v>
      </c>
      <c r="J82" s="123">
        <f t="shared" ref="J82:J92" si="40">IFERROR(J$7*C$79*C82,0)</f>
        <v>0</v>
      </c>
      <c r="K82" s="123">
        <f t="shared" ref="K82:K92" si="41">IFERROR(K$7*C$79*C82,0)</f>
        <v>0</v>
      </c>
      <c r="L82" s="123">
        <f t="shared" ref="L82:L92" si="42">IFERROR(L$7*C$79*C82,0)</f>
        <v>0</v>
      </c>
    </row>
    <row r="83" spans="1:12" ht="15.75" customHeight="1">
      <c r="A83" s="28"/>
      <c r="B83" s="124" t="str">
        <f t="shared" si="36"/>
        <v/>
      </c>
      <c r="C83" s="158"/>
      <c r="D83" s="123">
        <f t="shared" ref="D83:D92" si="43">IFERROR(+C83*C$80,0)</f>
        <v>0</v>
      </c>
      <c r="E83" s="123">
        <f t="shared" ref="E83:E92" si="44">IFERROR(+$C83*$C$79,0)</f>
        <v>0</v>
      </c>
      <c r="F83" s="123">
        <f t="shared" si="37"/>
        <v>0</v>
      </c>
      <c r="G83" s="123">
        <f t="shared" si="38"/>
        <v>0</v>
      </c>
      <c r="H83" s="28"/>
      <c r="I83" s="123">
        <f t="shared" si="39"/>
        <v>0</v>
      </c>
      <c r="J83" s="123">
        <f t="shared" si="40"/>
        <v>0</v>
      </c>
      <c r="K83" s="123">
        <f t="shared" si="41"/>
        <v>0</v>
      </c>
      <c r="L83" s="123">
        <f t="shared" si="42"/>
        <v>0</v>
      </c>
    </row>
    <row r="84" spans="1:12" ht="15.75" customHeight="1">
      <c r="A84" s="28"/>
      <c r="B84" s="124" t="str">
        <f t="shared" si="36"/>
        <v/>
      </c>
      <c r="C84" s="158"/>
      <c r="D84" s="123">
        <f t="shared" si="43"/>
        <v>0</v>
      </c>
      <c r="E84" s="123">
        <f t="shared" si="44"/>
        <v>0</v>
      </c>
      <c r="F84" s="123">
        <f t="shared" si="37"/>
        <v>0</v>
      </c>
      <c r="G84" s="123">
        <f t="shared" si="38"/>
        <v>0</v>
      </c>
      <c r="H84" s="28"/>
      <c r="I84" s="123">
        <f t="shared" si="39"/>
        <v>0</v>
      </c>
      <c r="J84" s="123">
        <f t="shared" si="40"/>
        <v>0</v>
      </c>
      <c r="K84" s="123">
        <f t="shared" si="41"/>
        <v>0</v>
      </c>
      <c r="L84" s="123">
        <f t="shared" si="42"/>
        <v>0</v>
      </c>
    </row>
    <row r="85" spans="1:12" ht="15.75" customHeight="1">
      <c r="A85" s="28"/>
      <c r="B85" s="124" t="str">
        <f t="shared" si="36"/>
        <v/>
      </c>
      <c r="C85" s="158"/>
      <c r="D85" s="123">
        <f t="shared" si="43"/>
        <v>0</v>
      </c>
      <c r="E85" s="123">
        <f t="shared" si="44"/>
        <v>0</v>
      </c>
      <c r="F85" s="123">
        <f t="shared" si="37"/>
        <v>0</v>
      </c>
      <c r="G85" s="123">
        <f t="shared" si="38"/>
        <v>0</v>
      </c>
      <c r="H85" s="28"/>
      <c r="I85" s="123">
        <f t="shared" si="39"/>
        <v>0</v>
      </c>
      <c r="J85" s="123">
        <f t="shared" si="40"/>
        <v>0</v>
      </c>
      <c r="K85" s="123">
        <f t="shared" si="41"/>
        <v>0</v>
      </c>
      <c r="L85" s="123">
        <f t="shared" si="42"/>
        <v>0</v>
      </c>
    </row>
    <row r="86" spans="1:12" ht="15.75" customHeight="1">
      <c r="A86" s="28"/>
      <c r="B86" s="124" t="str">
        <f t="shared" si="36"/>
        <v/>
      </c>
      <c r="C86" s="158"/>
      <c r="D86" s="123">
        <f t="shared" si="43"/>
        <v>0</v>
      </c>
      <c r="E86" s="123">
        <f t="shared" si="44"/>
        <v>0</v>
      </c>
      <c r="F86" s="123">
        <f t="shared" si="37"/>
        <v>0</v>
      </c>
      <c r="G86" s="123">
        <f t="shared" si="38"/>
        <v>0</v>
      </c>
      <c r="H86" s="28"/>
      <c r="I86" s="123">
        <f t="shared" si="39"/>
        <v>0</v>
      </c>
      <c r="J86" s="123">
        <f t="shared" si="40"/>
        <v>0</v>
      </c>
      <c r="K86" s="123">
        <f t="shared" si="41"/>
        <v>0</v>
      </c>
      <c r="L86" s="123">
        <f t="shared" si="42"/>
        <v>0</v>
      </c>
    </row>
    <row r="87" spans="1:12" ht="15.75" customHeight="1">
      <c r="A87" s="28"/>
      <c r="B87" s="124" t="str">
        <f t="shared" si="36"/>
        <v/>
      </c>
      <c r="C87" s="158"/>
      <c r="D87" s="123">
        <f t="shared" si="43"/>
        <v>0</v>
      </c>
      <c r="E87" s="123">
        <f t="shared" si="44"/>
        <v>0</v>
      </c>
      <c r="F87" s="123">
        <f t="shared" si="37"/>
        <v>0</v>
      </c>
      <c r="G87" s="123">
        <f t="shared" si="38"/>
        <v>0</v>
      </c>
      <c r="H87" s="28"/>
      <c r="I87" s="123">
        <f t="shared" si="39"/>
        <v>0</v>
      </c>
      <c r="J87" s="123">
        <f t="shared" si="40"/>
        <v>0</v>
      </c>
      <c r="K87" s="123">
        <f t="shared" si="41"/>
        <v>0</v>
      </c>
      <c r="L87" s="123">
        <f t="shared" si="42"/>
        <v>0</v>
      </c>
    </row>
    <row r="88" spans="1:12" ht="15.75" customHeight="1">
      <c r="A88" s="28"/>
      <c r="B88" s="124" t="str">
        <f t="shared" si="36"/>
        <v/>
      </c>
      <c r="C88" s="158"/>
      <c r="D88" s="123">
        <f t="shared" si="43"/>
        <v>0</v>
      </c>
      <c r="E88" s="123">
        <f t="shared" si="44"/>
        <v>0</v>
      </c>
      <c r="F88" s="123">
        <f t="shared" si="37"/>
        <v>0</v>
      </c>
      <c r="G88" s="123">
        <f t="shared" si="38"/>
        <v>0</v>
      </c>
      <c r="H88" s="28"/>
      <c r="I88" s="123">
        <f t="shared" si="39"/>
        <v>0</v>
      </c>
      <c r="J88" s="123">
        <f t="shared" si="40"/>
        <v>0</v>
      </c>
      <c r="K88" s="123">
        <f t="shared" si="41"/>
        <v>0</v>
      </c>
      <c r="L88" s="123">
        <f t="shared" si="42"/>
        <v>0</v>
      </c>
    </row>
    <row r="89" spans="1:12" ht="15.75" customHeight="1">
      <c r="A89" s="28"/>
      <c r="B89" s="124" t="str">
        <f t="shared" si="36"/>
        <v/>
      </c>
      <c r="C89" s="158"/>
      <c r="D89" s="123">
        <f t="shared" si="43"/>
        <v>0</v>
      </c>
      <c r="E89" s="123">
        <f t="shared" si="44"/>
        <v>0</v>
      </c>
      <c r="F89" s="123">
        <f t="shared" si="37"/>
        <v>0</v>
      </c>
      <c r="G89" s="123">
        <f t="shared" si="38"/>
        <v>0</v>
      </c>
      <c r="H89" s="28"/>
      <c r="I89" s="123">
        <f t="shared" si="39"/>
        <v>0</v>
      </c>
      <c r="J89" s="123">
        <f t="shared" si="40"/>
        <v>0</v>
      </c>
      <c r="K89" s="123">
        <f t="shared" si="41"/>
        <v>0</v>
      </c>
      <c r="L89" s="123">
        <f t="shared" si="42"/>
        <v>0</v>
      </c>
    </row>
    <row r="90" spans="1:12" ht="15.75" customHeight="1">
      <c r="A90" s="28"/>
      <c r="B90" s="124" t="str">
        <f t="shared" si="36"/>
        <v/>
      </c>
      <c r="C90" s="158"/>
      <c r="D90" s="123">
        <f t="shared" si="43"/>
        <v>0</v>
      </c>
      <c r="E90" s="123">
        <f t="shared" si="44"/>
        <v>0</v>
      </c>
      <c r="F90" s="123">
        <f t="shared" si="37"/>
        <v>0</v>
      </c>
      <c r="G90" s="123">
        <f t="shared" si="38"/>
        <v>0</v>
      </c>
      <c r="H90" s="28"/>
      <c r="I90" s="123">
        <f t="shared" si="39"/>
        <v>0</v>
      </c>
      <c r="J90" s="123">
        <f t="shared" si="40"/>
        <v>0</v>
      </c>
      <c r="K90" s="123">
        <f t="shared" si="41"/>
        <v>0</v>
      </c>
      <c r="L90" s="123">
        <f t="shared" si="42"/>
        <v>0</v>
      </c>
    </row>
    <row r="91" spans="1:12" ht="15.75" customHeight="1">
      <c r="A91" s="28"/>
      <c r="B91" s="124" t="str">
        <f t="shared" si="36"/>
        <v>Management and General (Admin)</v>
      </c>
      <c r="C91" s="159"/>
      <c r="D91" s="123">
        <f t="shared" si="43"/>
        <v>0</v>
      </c>
      <c r="E91" s="123">
        <f t="shared" si="44"/>
        <v>0</v>
      </c>
      <c r="F91" s="123">
        <f t="shared" si="37"/>
        <v>0</v>
      </c>
      <c r="G91" s="123">
        <f t="shared" si="38"/>
        <v>0</v>
      </c>
      <c r="H91" s="28"/>
      <c r="I91" s="123">
        <f t="shared" si="39"/>
        <v>0</v>
      </c>
      <c r="J91" s="123">
        <f t="shared" si="40"/>
        <v>0</v>
      </c>
      <c r="K91" s="123">
        <f t="shared" si="41"/>
        <v>0</v>
      </c>
      <c r="L91" s="123">
        <f t="shared" si="42"/>
        <v>0</v>
      </c>
    </row>
    <row r="92" spans="1:12" ht="15.75" customHeight="1">
      <c r="A92" s="28"/>
      <c r="B92" s="124" t="str">
        <f t="shared" si="36"/>
        <v>Fundraising</v>
      </c>
      <c r="C92" s="158"/>
      <c r="D92" s="123">
        <f t="shared" si="43"/>
        <v>0</v>
      </c>
      <c r="E92" s="123">
        <f t="shared" si="44"/>
        <v>0</v>
      </c>
      <c r="F92" s="123">
        <f t="shared" si="37"/>
        <v>0</v>
      </c>
      <c r="G92" s="123">
        <f t="shared" si="38"/>
        <v>0</v>
      </c>
      <c r="H92" s="28"/>
      <c r="I92" s="123">
        <f t="shared" si="39"/>
        <v>0</v>
      </c>
      <c r="J92" s="123">
        <f t="shared" si="40"/>
        <v>0</v>
      </c>
      <c r="K92" s="123">
        <f t="shared" si="41"/>
        <v>0</v>
      </c>
      <c r="L92" s="123">
        <f t="shared" si="42"/>
        <v>0</v>
      </c>
    </row>
    <row r="93" spans="1:12" ht="15.75" customHeight="1">
      <c r="A93" s="28"/>
      <c r="B93" s="126" t="s">
        <v>103</v>
      </c>
      <c r="C93" s="127">
        <f>IF(C80=0,0,SUM(C82:C92))</f>
        <v>0</v>
      </c>
      <c r="D93" s="128">
        <f>SUM(D82:D92)</f>
        <v>0</v>
      </c>
      <c r="E93" s="129">
        <f>SUM(E82:E92)</f>
        <v>0</v>
      </c>
      <c r="F93" s="129">
        <f>SUM(F82:F92)</f>
        <v>0</v>
      </c>
      <c r="G93" s="130">
        <f>SUM(G82:G92)</f>
        <v>0</v>
      </c>
      <c r="H93" s="28"/>
      <c r="I93" s="129">
        <f>SUM(I82:I92)</f>
        <v>0</v>
      </c>
      <c r="J93" s="129">
        <f>SUM(J82:J92)</f>
        <v>0</v>
      </c>
      <c r="K93" s="129">
        <f>SUM(K82:K92)</f>
        <v>0</v>
      </c>
      <c r="L93" s="129">
        <f>SUM(L82:L92)</f>
        <v>0</v>
      </c>
    </row>
    <row r="94" spans="1:12" ht="15.75" customHeight="1">
      <c r="A94" s="28"/>
      <c r="B94" s="28"/>
      <c r="C94" s="131" t="str">
        <f>IF(C80=0,"",IF(SUM(C82:C92)=100%,"","Must be 100%"))</f>
        <v/>
      </c>
      <c r="D94" s="28"/>
      <c r="E94" s="28"/>
      <c r="F94" s="28"/>
      <c r="G94" s="28"/>
      <c r="H94" s="28"/>
      <c r="I94" s="28"/>
      <c r="J94" s="28"/>
      <c r="K94" s="28"/>
      <c r="L94" s="28"/>
    </row>
    <row r="95" spans="1:12" ht="15.75" customHeight="1">
      <c r="A95" s="76" t="s">
        <v>94</v>
      </c>
      <c r="B95" s="155"/>
      <c r="C95" s="132"/>
      <c r="D95" s="133"/>
      <c r="E95" s="134"/>
      <c r="F95" s="28"/>
      <c r="G95" s="28"/>
      <c r="H95" s="28"/>
      <c r="I95" s="28"/>
      <c r="J95" s="28"/>
      <c r="K95" s="28"/>
      <c r="L95" s="28"/>
    </row>
    <row r="96" spans="1:12" ht="15.75" customHeight="1">
      <c r="A96" s="28"/>
      <c r="B96" s="29" t="s">
        <v>95</v>
      </c>
      <c r="C96" s="156"/>
      <c r="D96" s="118"/>
      <c r="E96" s="118"/>
      <c r="F96" s="28"/>
      <c r="G96" s="28"/>
      <c r="H96" s="28"/>
      <c r="I96" s="28"/>
      <c r="J96" s="28"/>
      <c r="K96" s="28"/>
      <c r="L96" s="28"/>
    </row>
    <row r="97" spans="1:12" ht="15.75" customHeight="1">
      <c r="A97" s="28"/>
      <c r="B97" s="119" t="s">
        <v>96</v>
      </c>
      <c r="C97" s="157"/>
      <c r="D97" s="120"/>
      <c r="E97" s="120"/>
      <c r="F97" s="121"/>
      <c r="G97" s="121"/>
      <c r="H97" s="28"/>
      <c r="I97" s="28"/>
      <c r="J97" s="121"/>
      <c r="K97" s="121"/>
      <c r="L97" s="121"/>
    </row>
    <row r="98" spans="1:12" ht="15.75" customHeight="1" thickBot="1">
      <c r="A98" s="28"/>
      <c r="B98" s="28"/>
      <c r="C98" s="41" t="s">
        <v>98</v>
      </c>
      <c r="D98" s="104" t="s">
        <v>99</v>
      </c>
      <c r="E98" s="122" t="s">
        <v>100</v>
      </c>
      <c r="F98" s="122" t="s">
        <v>101</v>
      </c>
      <c r="G98" s="104" t="s">
        <v>102</v>
      </c>
      <c r="H98" s="28"/>
      <c r="I98" s="104" t="str">
        <f>+I$6</f>
        <v>Name of Tax</v>
      </c>
      <c r="J98" s="104" t="str">
        <f>+J$5</f>
        <v>Retirement</v>
      </c>
      <c r="K98" s="104" t="str">
        <f>+K$6</f>
        <v>Name of Benefit</v>
      </c>
      <c r="L98" s="104" t="str">
        <f>+L$6</f>
        <v>Name of Benefit</v>
      </c>
    </row>
    <row r="99" spans="1:12" ht="15.75" customHeight="1">
      <c r="A99" s="28"/>
      <c r="B99" s="99" t="str">
        <f t="shared" ref="B99:B109" si="45">B82</f>
        <v/>
      </c>
      <c r="C99" s="158"/>
      <c r="D99" s="123">
        <f>IFERROR(+C99*C$97,0)</f>
        <v>0</v>
      </c>
      <c r="E99" s="123">
        <f>IFERROR(+$C99*$C$96,0)</f>
        <v>0</v>
      </c>
      <c r="F99" s="123">
        <f t="shared" ref="F99:F109" si="46">IFERROR(+E99*$G$4,0)</f>
        <v>0</v>
      </c>
      <c r="G99" s="123">
        <f t="shared" ref="G99:G109" si="47">IFERROR(IF($G$5="Yes",IF(C$96&gt;$G$7,$G$7*$G$6,C$96*$G$6)*C99,0),0)</f>
        <v>0</v>
      </c>
      <c r="H99" s="28"/>
      <c r="I99" s="123">
        <f t="shared" ref="I99:I109" si="48">IFERROR(I$7*C$96*C99,0)</f>
        <v>0</v>
      </c>
      <c r="J99" s="123">
        <f t="shared" ref="J99:J109" si="49">IFERROR(J$7*C$96*C99,0)</f>
        <v>0</v>
      </c>
      <c r="K99" s="123">
        <f t="shared" ref="K99:K109" si="50">IFERROR(K$7*C$96*C99,0)</f>
        <v>0</v>
      </c>
      <c r="L99" s="123">
        <f t="shared" ref="L99:L109" si="51">IFERROR(L$7*C$96*C99,0)</f>
        <v>0</v>
      </c>
    </row>
    <row r="100" spans="1:12" ht="15.75" customHeight="1">
      <c r="A100" s="28"/>
      <c r="B100" s="124" t="str">
        <f t="shared" si="45"/>
        <v/>
      </c>
      <c r="C100" s="158"/>
      <c r="D100" s="123">
        <f t="shared" ref="D100:D109" si="52">IFERROR(+C100*C$97,0)</f>
        <v>0</v>
      </c>
      <c r="E100" s="123">
        <f t="shared" ref="E100:E109" si="53">IFERROR(+$C100*$C$96,0)</f>
        <v>0</v>
      </c>
      <c r="F100" s="123">
        <f t="shared" si="46"/>
        <v>0</v>
      </c>
      <c r="G100" s="123">
        <f t="shared" si="47"/>
        <v>0</v>
      </c>
      <c r="H100" s="28"/>
      <c r="I100" s="123">
        <f t="shared" si="48"/>
        <v>0</v>
      </c>
      <c r="J100" s="123">
        <f t="shared" si="49"/>
        <v>0</v>
      </c>
      <c r="K100" s="123">
        <f t="shared" si="50"/>
        <v>0</v>
      </c>
      <c r="L100" s="123">
        <f t="shared" si="51"/>
        <v>0</v>
      </c>
    </row>
    <row r="101" spans="1:12" ht="15.75" customHeight="1">
      <c r="A101" s="28"/>
      <c r="B101" s="124" t="str">
        <f t="shared" si="45"/>
        <v/>
      </c>
      <c r="C101" s="158"/>
      <c r="D101" s="123">
        <f t="shared" si="52"/>
        <v>0</v>
      </c>
      <c r="E101" s="123">
        <f t="shared" si="53"/>
        <v>0</v>
      </c>
      <c r="F101" s="123">
        <f t="shared" si="46"/>
        <v>0</v>
      </c>
      <c r="G101" s="123">
        <f t="shared" si="47"/>
        <v>0</v>
      </c>
      <c r="H101" s="28"/>
      <c r="I101" s="123">
        <f t="shared" si="48"/>
        <v>0</v>
      </c>
      <c r="J101" s="123">
        <f t="shared" si="49"/>
        <v>0</v>
      </c>
      <c r="K101" s="123">
        <f t="shared" si="50"/>
        <v>0</v>
      </c>
      <c r="L101" s="123">
        <f t="shared" si="51"/>
        <v>0</v>
      </c>
    </row>
    <row r="102" spans="1:12" ht="15.75" customHeight="1">
      <c r="A102" s="28"/>
      <c r="B102" s="124" t="str">
        <f t="shared" si="45"/>
        <v/>
      </c>
      <c r="C102" s="158"/>
      <c r="D102" s="123">
        <f t="shared" si="52"/>
        <v>0</v>
      </c>
      <c r="E102" s="123">
        <f t="shared" si="53"/>
        <v>0</v>
      </c>
      <c r="F102" s="123">
        <f t="shared" si="46"/>
        <v>0</v>
      </c>
      <c r="G102" s="123">
        <f t="shared" si="47"/>
        <v>0</v>
      </c>
      <c r="H102" s="28"/>
      <c r="I102" s="123">
        <f t="shared" si="48"/>
        <v>0</v>
      </c>
      <c r="J102" s="123">
        <f t="shared" si="49"/>
        <v>0</v>
      </c>
      <c r="K102" s="123">
        <f t="shared" si="50"/>
        <v>0</v>
      </c>
      <c r="L102" s="123">
        <f t="shared" si="51"/>
        <v>0</v>
      </c>
    </row>
    <row r="103" spans="1:12" ht="15.75" customHeight="1">
      <c r="A103" s="28"/>
      <c r="B103" s="124" t="str">
        <f t="shared" si="45"/>
        <v/>
      </c>
      <c r="C103" s="158"/>
      <c r="D103" s="123">
        <f t="shared" si="52"/>
        <v>0</v>
      </c>
      <c r="E103" s="123">
        <f t="shared" si="53"/>
        <v>0</v>
      </c>
      <c r="F103" s="123">
        <f t="shared" si="46"/>
        <v>0</v>
      </c>
      <c r="G103" s="123">
        <f t="shared" si="47"/>
        <v>0</v>
      </c>
      <c r="H103" s="28"/>
      <c r="I103" s="123">
        <f t="shared" si="48"/>
        <v>0</v>
      </c>
      <c r="J103" s="123">
        <f t="shared" si="49"/>
        <v>0</v>
      </c>
      <c r="K103" s="123">
        <f t="shared" si="50"/>
        <v>0</v>
      </c>
      <c r="L103" s="123">
        <f t="shared" si="51"/>
        <v>0</v>
      </c>
    </row>
    <row r="104" spans="1:12" ht="15.75" customHeight="1">
      <c r="A104" s="28"/>
      <c r="B104" s="124" t="str">
        <f t="shared" si="45"/>
        <v/>
      </c>
      <c r="C104" s="158"/>
      <c r="D104" s="123">
        <f t="shared" si="52"/>
        <v>0</v>
      </c>
      <c r="E104" s="123">
        <f t="shared" si="53"/>
        <v>0</v>
      </c>
      <c r="F104" s="123">
        <f t="shared" si="46"/>
        <v>0</v>
      </c>
      <c r="G104" s="123">
        <f t="shared" si="47"/>
        <v>0</v>
      </c>
      <c r="H104" s="28"/>
      <c r="I104" s="123">
        <f t="shared" si="48"/>
        <v>0</v>
      </c>
      <c r="J104" s="123">
        <f t="shared" si="49"/>
        <v>0</v>
      </c>
      <c r="K104" s="123">
        <f t="shared" si="50"/>
        <v>0</v>
      </c>
      <c r="L104" s="123">
        <f t="shared" si="51"/>
        <v>0</v>
      </c>
    </row>
    <row r="105" spans="1:12" ht="15.75" customHeight="1">
      <c r="A105" s="28"/>
      <c r="B105" s="124" t="str">
        <f t="shared" si="45"/>
        <v/>
      </c>
      <c r="C105" s="158"/>
      <c r="D105" s="123">
        <f t="shared" si="52"/>
        <v>0</v>
      </c>
      <c r="E105" s="123">
        <f t="shared" si="53"/>
        <v>0</v>
      </c>
      <c r="F105" s="123">
        <f t="shared" si="46"/>
        <v>0</v>
      </c>
      <c r="G105" s="123">
        <f t="shared" si="47"/>
        <v>0</v>
      </c>
      <c r="H105" s="28"/>
      <c r="I105" s="123">
        <f t="shared" si="48"/>
        <v>0</v>
      </c>
      <c r="J105" s="123">
        <f t="shared" si="49"/>
        <v>0</v>
      </c>
      <c r="K105" s="123">
        <f t="shared" si="50"/>
        <v>0</v>
      </c>
      <c r="L105" s="123">
        <f t="shared" si="51"/>
        <v>0</v>
      </c>
    </row>
    <row r="106" spans="1:12" ht="15.75" customHeight="1">
      <c r="A106" s="28"/>
      <c r="B106" s="124" t="str">
        <f t="shared" si="45"/>
        <v/>
      </c>
      <c r="C106" s="158"/>
      <c r="D106" s="123">
        <f t="shared" si="52"/>
        <v>0</v>
      </c>
      <c r="E106" s="123">
        <f t="shared" si="53"/>
        <v>0</v>
      </c>
      <c r="F106" s="123">
        <f t="shared" si="46"/>
        <v>0</v>
      </c>
      <c r="G106" s="123">
        <f t="shared" si="47"/>
        <v>0</v>
      </c>
      <c r="H106" s="28"/>
      <c r="I106" s="123">
        <f t="shared" si="48"/>
        <v>0</v>
      </c>
      <c r="J106" s="123">
        <f t="shared" si="49"/>
        <v>0</v>
      </c>
      <c r="K106" s="123">
        <f t="shared" si="50"/>
        <v>0</v>
      </c>
      <c r="L106" s="123">
        <f t="shared" si="51"/>
        <v>0</v>
      </c>
    </row>
    <row r="107" spans="1:12" ht="15.75" customHeight="1">
      <c r="A107" s="28"/>
      <c r="B107" s="124" t="str">
        <f t="shared" si="45"/>
        <v/>
      </c>
      <c r="C107" s="158"/>
      <c r="D107" s="123">
        <f t="shared" si="52"/>
        <v>0</v>
      </c>
      <c r="E107" s="123">
        <f t="shared" si="53"/>
        <v>0</v>
      </c>
      <c r="F107" s="123">
        <f t="shared" si="46"/>
        <v>0</v>
      </c>
      <c r="G107" s="123">
        <f t="shared" si="47"/>
        <v>0</v>
      </c>
      <c r="H107" s="28"/>
      <c r="I107" s="123">
        <f t="shared" si="48"/>
        <v>0</v>
      </c>
      <c r="J107" s="123">
        <f t="shared" si="49"/>
        <v>0</v>
      </c>
      <c r="K107" s="123">
        <f t="shared" si="50"/>
        <v>0</v>
      </c>
      <c r="L107" s="123">
        <f t="shared" si="51"/>
        <v>0</v>
      </c>
    </row>
    <row r="108" spans="1:12" ht="15.75" customHeight="1">
      <c r="A108" s="28"/>
      <c r="B108" s="124" t="str">
        <f t="shared" si="45"/>
        <v>Management and General (Admin)</v>
      </c>
      <c r="C108" s="159"/>
      <c r="D108" s="123">
        <f t="shared" si="52"/>
        <v>0</v>
      </c>
      <c r="E108" s="123">
        <f t="shared" si="53"/>
        <v>0</v>
      </c>
      <c r="F108" s="123">
        <f t="shared" si="46"/>
        <v>0</v>
      </c>
      <c r="G108" s="123">
        <f t="shared" si="47"/>
        <v>0</v>
      </c>
      <c r="H108" s="28"/>
      <c r="I108" s="123">
        <f t="shared" si="48"/>
        <v>0</v>
      </c>
      <c r="J108" s="123">
        <f t="shared" si="49"/>
        <v>0</v>
      </c>
      <c r="K108" s="123">
        <f t="shared" si="50"/>
        <v>0</v>
      </c>
      <c r="L108" s="123">
        <f t="shared" si="51"/>
        <v>0</v>
      </c>
    </row>
    <row r="109" spans="1:12" ht="15.75" customHeight="1">
      <c r="A109" s="28"/>
      <c r="B109" s="124" t="str">
        <f t="shared" si="45"/>
        <v>Fundraising</v>
      </c>
      <c r="C109" s="158"/>
      <c r="D109" s="123">
        <f t="shared" si="52"/>
        <v>0</v>
      </c>
      <c r="E109" s="123">
        <f t="shared" si="53"/>
        <v>0</v>
      </c>
      <c r="F109" s="123">
        <f t="shared" si="46"/>
        <v>0</v>
      </c>
      <c r="G109" s="123">
        <f t="shared" si="47"/>
        <v>0</v>
      </c>
      <c r="H109" s="28"/>
      <c r="I109" s="123">
        <f t="shared" si="48"/>
        <v>0</v>
      </c>
      <c r="J109" s="123">
        <f t="shared" si="49"/>
        <v>0</v>
      </c>
      <c r="K109" s="123">
        <f t="shared" si="50"/>
        <v>0</v>
      </c>
      <c r="L109" s="123">
        <f t="shared" si="51"/>
        <v>0</v>
      </c>
    </row>
    <row r="110" spans="1:12" ht="15.75" customHeight="1">
      <c r="A110" s="28"/>
      <c r="B110" s="126" t="s">
        <v>103</v>
      </c>
      <c r="C110" s="127">
        <f>IF(C97=0,0,SUM(C99:C109))</f>
        <v>0</v>
      </c>
      <c r="D110" s="128">
        <f>SUM(D99:D109)</f>
        <v>0</v>
      </c>
      <c r="E110" s="129">
        <f>SUM(E99:E109)</f>
        <v>0</v>
      </c>
      <c r="F110" s="129">
        <f>SUM(F99:F109)</f>
        <v>0</v>
      </c>
      <c r="G110" s="130">
        <f>SUM(G99:G109)</f>
        <v>0</v>
      </c>
      <c r="H110" s="28"/>
      <c r="I110" s="129">
        <f>SUM(I99:I109)</f>
        <v>0</v>
      </c>
      <c r="J110" s="129">
        <f>SUM(J99:J109)</f>
        <v>0</v>
      </c>
      <c r="K110" s="129">
        <f>SUM(K99:K109)</f>
        <v>0</v>
      </c>
      <c r="L110" s="129">
        <f>SUM(L99:L109)</f>
        <v>0</v>
      </c>
    </row>
    <row r="111" spans="1:12" ht="15.75" customHeight="1">
      <c r="A111" s="28"/>
      <c r="B111" s="28"/>
      <c r="C111" s="131" t="str">
        <f>IF(C97=0,"",IF(SUM(C99:C109)=100%,"","Must be 100%"))</f>
        <v/>
      </c>
      <c r="D111" s="28"/>
      <c r="E111" s="28"/>
      <c r="F111" s="28"/>
      <c r="G111" s="28"/>
      <c r="H111" s="28"/>
      <c r="I111" s="28"/>
      <c r="J111" s="28"/>
      <c r="K111" s="28"/>
      <c r="L111" s="28"/>
    </row>
    <row r="112" spans="1:12" ht="15.75" customHeight="1">
      <c r="A112" s="76" t="s">
        <v>94</v>
      </c>
      <c r="B112" s="155"/>
      <c r="C112" s="132"/>
      <c r="D112" s="133"/>
      <c r="E112" s="134"/>
      <c r="F112" s="28"/>
      <c r="G112" s="28"/>
      <c r="H112" s="28"/>
      <c r="I112" s="28"/>
      <c r="J112" s="28"/>
      <c r="K112" s="28"/>
      <c r="L112" s="28"/>
    </row>
    <row r="113" spans="1:12" ht="15.75" customHeight="1">
      <c r="A113" s="28"/>
      <c r="B113" s="29" t="s">
        <v>95</v>
      </c>
      <c r="C113" s="156"/>
      <c r="D113" s="118"/>
      <c r="E113" s="118"/>
      <c r="F113" s="28"/>
      <c r="G113" s="28"/>
      <c r="H113" s="28"/>
      <c r="I113" s="28"/>
      <c r="J113" s="28"/>
      <c r="K113" s="28"/>
      <c r="L113" s="28"/>
    </row>
    <row r="114" spans="1:12" ht="15.75" customHeight="1">
      <c r="A114" s="28"/>
      <c r="B114" s="119" t="s">
        <v>96</v>
      </c>
      <c r="C114" s="157"/>
      <c r="D114" s="120"/>
      <c r="E114" s="120"/>
      <c r="F114" s="121"/>
      <c r="G114" s="121"/>
      <c r="H114" s="28"/>
      <c r="I114" s="28"/>
      <c r="J114" s="121"/>
      <c r="K114" s="121"/>
      <c r="L114" s="121"/>
    </row>
    <row r="115" spans="1:12" ht="15.75" customHeight="1" thickBot="1">
      <c r="A115" s="28"/>
      <c r="B115" s="28"/>
      <c r="C115" s="41" t="s">
        <v>98</v>
      </c>
      <c r="D115" s="104" t="s">
        <v>99</v>
      </c>
      <c r="E115" s="122" t="s">
        <v>100</v>
      </c>
      <c r="F115" s="122" t="s">
        <v>101</v>
      </c>
      <c r="G115" s="104" t="s">
        <v>102</v>
      </c>
      <c r="H115" s="28"/>
      <c r="I115" s="122" t="str">
        <f>+I$6</f>
        <v>Name of Tax</v>
      </c>
      <c r="J115" s="104" t="str">
        <f>+J$5</f>
        <v>Retirement</v>
      </c>
      <c r="K115" s="104" t="str">
        <f>+K$6</f>
        <v>Name of Benefit</v>
      </c>
      <c r="L115" s="104" t="str">
        <f>+L$6</f>
        <v>Name of Benefit</v>
      </c>
    </row>
    <row r="116" spans="1:12" ht="15.75" customHeight="1">
      <c r="A116" s="28"/>
      <c r="B116" s="99" t="str">
        <f t="shared" ref="B116:B126" si="54">B99</f>
        <v/>
      </c>
      <c r="C116" s="158"/>
      <c r="D116" s="123">
        <f>IFERROR(+C116*C$114,0)</f>
        <v>0</v>
      </c>
      <c r="E116" s="123">
        <f>IFERROR(+$C116*$C$113,0)</f>
        <v>0</v>
      </c>
      <c r="F116" s="123">
        <f t="shared" ref="F116:F126" si="55">IFERROR(+E116*$G$4,0)</f>
        <v>0</v>
      </c>
      <c r="G116" s="123">
        <f t="shared" ref="G116:G126" si="56">IFERROR(IF($G$5="Yes",IF(C$113&gt;$G$7,$G$7*$G$6,C$113*$G$6)*C116,0),0)</f>
        <v>0</v>
      </c>
      <c r="H116" s="28"/>
      <c r="I116" s="123">
        <f t="shared" ref="I116:I126" si="57">IFERROR(I$7*C$113*C116,0)</f>
        <v>0</v>
      </c>
      <c r="J116" s="123">
        <f t="shared" ref="J116:J126" si="58">IFERROR(J$7*C$113*C116,0)</f>
        <v>0</v>
      </c>
      <c r="K116" s="123">
        <f t="shared" ref="K116:K126" si="59">IFERROR(K$7*C$113*C116,0)</f>
        <v>0</v>
      </c>
      <c r="L116" s="123">
        <f t="shared" ref="L116:L126" si="60">IFERROR(L$7*C$113*C116,0)</f>
        <v>0</v>
      </c>
    </row>
    <row r="117" spans="1:12" ht="15.75" customHeight="1">
      <c r="A117" s="28"/>
      <c r="B117" s="124" t="str">
        <f t="shared" si="54"/>
        <v/>
      </c>
      <c r="C117" s="158"/>
      <c r="D117" s="123">
        <f t="shared" ref="D117:D126" si="61">IFERROR(+C117*C$114,0)</f>
        <v>0</v>
      </c>
      <c r="E117" s="123">
        <f t="shared" ref="E117:E126" si="62">IFERROR(+$C117*$C$113,0)</f>
        <v>0</v>
      </c>
      <c r="F117" s="123">
        <f t="shared" si="55"/>
        <v>0</v>
      </c>
      <c r="G117" s="123">
        <f t="shared" si="56"/>
        <v>0</v>
      </c>
      <c r="H117" s="28"/>
      <c r="I117" s="123">
        <f t="shared" si="57"/>
        <v>0</v>
      </c>
      <c r="J117" s="123">
        <f t="shared" si="58"/>
        <v>0</v>
      </c>
      <c r="K117" s="123">
        <f t="shared" si="59"/>
        <v>0</v>
      </c>
      <c r="L117" s="123">
        <f t="shared" si="60"/>
        <v>0</v>
      </c>
    </row>
    <row r="118" spans="1:12" ht="15.75" customHeight="1">
      <c r="A118" s="28"/>
      <c r="B118" s="124" t="str">
        <f t="shared" si="54"/>
        <v/>
      </c>
      <c r="C118" s="158"/>
      <c r="D118" s="123">
        <f t="shared" si="61"/>
        <v>0</v>
      </c>
      <c r="E118" s="123">
        <f t="shared" si="62"/>
        <v>0</v>
      </c>
      <c r="F118" s="123">
        <f t="shared" si="55"/>
        <v>0</v>
      </c>
      <c r="G118" s="123">
        <f t="shared" si="56"/>
        <v>0</v>
      </c>
      <c r="H118" s="28"/>
      <c r="I118" s="123">
        <f t="shared" si="57"/>
        <v>0</v>
      </c>
      <c r="J118" s="123">
        <f t="shared" si="58"/>
        <v>0</v>
      </c>
      <c r="K118" s="123">
        <f t="shared" si="59"/>
        <v>0</v>
      </c>
      <c r="L118" s="123">
        <f t="shared" si="60"/>
        <v>0</v>
      </c>
    </row>
    <row r="119" spans="1:12" ht="15.75" customHeight="1">
      <c r="A119" s="28"/>
      <c r="B119" s="124" t="str">
        <f t="shared" si="54"/>
        <v/>
      </c>
      <c r="C119" s="158"/>
      <c r="D119" s="123">
        <f t="shared" si="61"/>
        <v>0</v>
      </c>
      <c r="E119" s="123">
        <f t="shared" si="62"/>
        <v>0</v>
      </c>
      <c r="F119" s="123">
        <f t="shared" si="55"/>
        <v>0</v>
      </c>
      <c r="G119" s="123">
        <f t="shared" si="56"/>
        <v>0</v>
      </c>
      <c r="H119" s="28"/>
      <c r="I119" s="123">
        <f t="shared" si="57"/>
        <v>0</v>
      </c>
      <c r="J119" s="123">
        <f t="shared" si="58"/>
        <v>0</v>
      </c>
      <c r="K119" s="123">
        <f t="shared" si="59"/>
        <v>0</v>
      </c>
      <c r="L119" s="123">
        <f t="shared" si="60"/>
        <v>0</v>
      </c>
    </row>
    <row r="120" spans="1:12" ht="15.75" customHeight="1">
      <c r="A120" s="28"/>
      <c r="B120" s="124" t="str">
        <f t="shared" si="54"/>
        <v/>
      </c>
      <c r="C120" s="158"/>
      <c r="D120" s="123">
        <f t="shared" si="61"/>
        <v>0</v>
      </c>
      <c r="E120" s="123">
        <f t="shared" si="62"/>
        <v>0</v>
      </c>
      <c r="F120" s="123">
        <f t="shared" si="55"/>
        <v>0</v>
      </c>
      <c r="G120" s="123">
        <f t="shared" si="56"/>
        <v>0</v>
      </c>
      <c r="H120" s="28"/>
      <c r="I120" s="123">
        <f t="shared" si="57"/>
        <v>0</v>
      </c>
      <c r="J120" s="123">
        <f t="shared" si="58"/>
        <v>0</v>
      </c>
      <c r="K120" s="123">
        <f t="shared" si="59"/>
        <v>0</v>
      </c>
      <c r="L120" s="123">
        <f t="shared" si="60"/>
        <v>0</v>
      </c>
    </row>
    <row r="121" spans="1:12" ht="15.75" customHeight="1">
      <c r="A121" s="28"/>
      <c r="B121" s="124" t="str">
        <f t="shared" si="54"/>
        <v/>
      </c>
      <c r="C121" s="158"/>
      <c r="D121" s="123">
        <f t="shared" si="61"/>
        <v>0</v>
      </c>
      <c r="E121" s="123">
        <f t="shared" si="62"/>
        <v>0</v>
      </c>
      <c r="F121" s="123">
        <f t="shared" si="55"/>
        <v>0</v>
      </c>
      <c r="G121" s="123">
        <f t="shared" si="56"/>
        <v>0</v>
      </c>
      <c r="H121" s="28"/>
      <c r="I121" s="123">
        <f t="shared" si="57"/>
        <v>0</v>
      </c>
      <c r="J121" s="123">
        <f t="shared" si="58"/>
        <v>0</v>
      </c>
      <c r="K121" s="123">
        <f t="shared" si="59"/>
        <v>0</v>
      </c>
      <c r="L121" s="123">
        <f t="shared" si="60"/>
        <v>0</v>
      </c>
    </row>
    <row r="122" spans="1:12" ht="15.75" customHeight="1">
      <c r="A122" s="28"/>
      <c r="B122" s="124" t="str">
        <f t="shared" si="54"/>
        <v/>
      </c>
      <c r="C122" s="158"/>
      <c r="D122" s="123">
        <f t="shared" si="61"/>
        <v>0</v>
      </c>
      <c r="E122" s="123">
        <f t="shared" si="62"/>
        <v>0</v>
      </c>
      <c r="F122" s="123">
        <f t="shared" si="55"/>
        <v>0</v>
      </c>
      <c r="G122" s="123">
        <f t="shared" si="56"/>
        <v>0</v>
      </c>
      <c r="H122" s="28"/>
      <c r="I122" s="123">
        <f t="shared" si="57"/>
        <v>0</v>
      </c>
      <c r="J122" s="123">
        <f t="shared" si="58"/>
        <v>0</v>
      </c>
      <c r="K122" s="123">
        <f t="shared" si="59"/>
        <v>0</v>
      </c>
      <c r="L122" s="123">
        <f t="shared" si="60"/>
        <v>0</v>
      </c>
    </row>
    <row r="123" spans="1:12" ht="15.75" customHeight="1">
      <c r="A123" s="28"/>
      <c r="B123" s="124" t="str">
        <f t="shared" si="54"/>
        <v/>
      </c>
      <c r="C123" s="158"/>
      <c r="D123" s="123">
        <f t="shared" si="61"/>
        <v>0</v>
      </c>
      <c r="E123" s="123">
        <f t="shared" si="62"/>
        <v>0</v>
      </c>
      <c r="F123" s="123">
        <f t="shared" si="55"/>
        <v>0</v>
      </c>
      <c r="G123" s="123">
        <f t="shared" si="56"/>
        <v>0</v>
      </c>
      <c r="H123" s="28"/>
      <c r="I123" s="123">
        <f t="shared" si="57"/>
        <v>0</v>
      </c>
      <c r="J123" s="123">
        <f t="shared" si="58"/>
        <v>0</v>
      </c>
      <c r="K123" s="123">
        <f t="shared" si="59"/>
        <v>0</v>
      </c>
      <c r="L123" s="123">
        <f t="shared" si="60"/>
        <v>0</v>
      </c>
    </row>
    <row r="124" spans="1:12" ht="15.75" customHeight="1">
      <c r="A124" s="28"/>
      <c r="B124" s="124" t="str">
        <f t="shared" si="54"/>
        <v/>
      </c>
      <c r="C124" s="158"/>
      <c r="D124" s="123">
        <f t="shared" si="61"/>
        <v>0</v>
      </c>
      <c r="E124" s="123">
        <f t="shared" si="62"/>
        <v>0</v>
      </c>
      <c r="F124" s="123">
        <f t="shared" si="55"/>
        <v>0</v>
      </c>
      <c r="G124" s="123">
        <f t="shared" si="56"/>
        <v>0</v>
      </c>
      <c r="H124" s="28"/>
      <c r="I124" s="123">
        <f t="shared" si="57"/>
        <v>0</v>
      </c>
      <c r="J124" s="123">
        <f t="shared" si="58"/>
        <v>0</v>
      </c>
      <c r="K124" s="123">
        <f t="shared" si="59"/>
        <v>0</v>
      </c>
      <c r="L124" s="123">
        <f t="shared" si="60"/>
        <v>0</v>
      </c>
    </row>
    <row r="125" spans="1:12" ht="15.75" customHeight="1">
      <c r="A125" s="28"/>
      <c r="B125" s="124" t="str">
        <f t="shared" si="54"/>
        <v>Management and General (Admin)</v>
      </c>
      <c r="C125" s="159"/>
      <c r="D125" s="123">
        <f t="shared" si="61"/>
        <v>0</v>
      </c>
      <c r="E125" s="123">
        <f t="shared" si="62"/>
        <v>0</v>
      </c>
      <c r="F125" s="123">
        <f t="shared" si="55"/>
        <v>0</v>
      </c>
      <c r="G125" s="123">
        <f t="shared" si="56"/>
        <v>0</v>
      </c>
      <c r="H125" s="28"/>
      <c r="I125" s="123">
        <f t="shared" si="57"/>
        <v>0</v>
      </c>
      <c r="J125" s="123">
        <f t="shared" si="58"/>
        <v>0</v>
      </c>
      <c r="K125" s="123">
        <f t="shared" si="59"/>
        <v>0</v>
      </c>
      <c r="L125" s="123">
        <f t="shared" si="60"/>
        <v>0</v>
      </c>
    </row>
    <row r="126" spans="1:12" ht="15.75" customHeight="1">
      <c r="A126" s="28"/>
      <c r="B126" s="124" t="str">
        <f t="shared" si="54"/>
        <v>Fundraising</v>
      </c>
      <c r="C126" s="158"/>
      <c r="D126" s="123">
        <f t="shared" si="61"/>
        <v>0</v>
      </c>
      <c r="E126" s="123">
        <f t="shared" si="62"/>
        <v>0</v>
      </c>
      <c r="F126" s="123">
        <f t="shared" si="55"/>
        <v>0</v>
      </c>
      <c r="G126" s="123">
        <f t="shared" si="56"/>
        <v>0</v>
      </c>
      <c r="H126" s="28"/>
      <c r="I126" s="123">
        <f t="shared" si="57"/>
        <v>0</v>
      </c>
      <c r="J126" s="123">
        <f t="shared" si="58"/>
        <v>0</v>
      </c>
      <c r="K126" s="123">
        <f t="shared" si="59"/>
        <v>0</v>
      </c>
      <c r="L126" s="123">
        <f t="shared" si="60"/>
        <v>0</v>
      </c>
    </row>
    <row r="127" spans="1:12" ht="15.75" customHeight="1">
      <c r="A127" s="28"/>
      <c r="B127" s="126" t="s">
        <v>103</v>
      </c>
      <c r="C127" s="127">
        <f>IF(C114=0,0,SUM(C116:C126))</f>
        <v>0</v>
      </c>
      <c r="D127" s="128">
        <f>SUM(D116:D126)</f>
        <v>0</v>
      </c>
      <c r="E127" s="129">
        <f>SUM(E116:E126)</f>
        <v>0</v>
      </c>
      <c r="F127" s="129">
        <f>SUM(F116:F126)</f>
        <v>0</v>
      </c>
      <c r="G127" s="130">
        <f>SUM(G116:G126)</f>
        <v>0</v>
      </c>
      <c r="H127" s="28"/>
      <c r="I127" s="129">
        <f>SUM(I116:I126)</f>
        <v>0</v>
      </c>
      <c r="J127" s="129">
        <f>SUM(J116:J126)</f>
        <v>0</v>
      </c>
      <c r="K127" s="129">
        <f>SUM(K116:K126)</f>
        <v>0</v>
      </c>
      <c r="L127" s="129">
        <f>SUM(L116:L126)</f>
        <v>0</v>
      </c>
    </row>
    <row r="128" spans="1:12" ht="15.75" customHeight="1">
      <c r="A128" s="28"/>
      <c r="B128" s="28"/>
      <c r="C128" s="131" t="str">
        <f>IF(C114=0,"",IF(SUM(C116:C126)=100%,"","Must be 100%"))</f>
        <v/>
      </c>
      <c r="D128" s="28"/>
      <c r="E128" s="28"/>
      <c r="F128" s="28"/>
      <c r="G128" s="28"/>
      <c r="H128" s="28"/>
      <c r="I128" s="28"/>
      <c r="J128" s="28"/>
      <c r="K128" s="28"/>
      <c r="L128" s="28"/>
    </row>
    <row r="129" spans="1:12" ht="15.75" customHeight="1">
      <c r="A129" s="76" t="s">
        <v>94</v>
      </c>
      <c r="B129" s="155"/>
      <c r="C129" s="132"/>
      <c r="D129" s="133"/>
      <c r="E129" s="134"/>
      <c r="F129" s="28"/>
      <c r="G129" s="28"/>
      <c r="H129" s="28"/>
      <c r="I129" s="28"/>
      <c r="J129" s="28"/>
      <c r="K129" s="28"/>
      <c r="L129" s="28"/>
    </row>
    <row r="130" spans="1:12" ht="15.75" customHeight="1">
      <c r="A130" s="28"/>
      <c r="B130" s="29" t="s">
        <v>95</v>
      </c>
      <c r="C130" s="156"/>
      <c r="D130" s="118"/>
      <c r="E130" s="118"/>
      <c r="F130" s="28"/>
      <c r="G130" s="28"/>
      <c r="H130" s="28"/>
      <c r="I130" s="28"/>
      <c r="J130" s="28"/>
      <c r="K130" s="28"/>
      <c r="L130" s="28"/>
    </row>
    <row r="131" spans="1:12" ht="15.75" customHeight="1">
      <c r="A131" s="28"/>
      <c r="B131" s="119" t="s">
        <v>96</v>
      </c>
      <c r="C131" s="157"/>
      <c r="D131" s="120"/>
      <c r="E131" s="120"/>
      <c r="F131" s="121"/>
      <c r="G131" s="121"/>
      <c r="H131" s="28"/>
      <c r="I131" s="28"/>
      <c r="J131" s="121"/>
      <c r="K131" s="121"/>
      <c r="L131" s="121"/>
    </row>
    <row r="132" spans="1:12" ht="15.75" customHeight="1" thickBot="1">
      <c r="A132" s="28"/>
      <c r="B132" s="28"/>
      <c r="C132" s="41" t="s">
        <v>98</v>
      </c>
      <c r="D132" s="104" t="s">
        <v>99</v>
      </c>
      <c r="E132" s="122" t="s">
        <v>100</v>
      </c>
      <c r="F132" s="122" t="s">
        <v>101</v>
      </c>
      <c r="G132" s="104" t="s">
        <v>102</v>
      </c>
      <c r="H132" s="28"/>
      <c r="I132" s="122" t="str">
        <f>+I$6</f>
        <v>Name of Tax</v>
      </c>
      <c r="J132" s="104" t="str">
        <f>+J$5</f>
        <v>Retirement</v>
      </c>
      <c r="K132" s="104" t="str">
        <f>+K$6</f>
        <v>Name of Benefit</v>
      </c>
      <c r="L132" s="104" t="str">
        <f>+L$6</f>
        <v>Name of Benefit</v>
      </c>
    </row>
    <row r="133" spans="1:12" ht="15.75" customHeight="1">
      <c r="A133" s="28"/>
      <c r="B133" s="99" t="str">
        <f t="shared" ref="B133:B143" si="63">B116</f>
        <v/>
      </c>
      <c r="C133" s="158"/>
      <c r="D133" s="123">
        <f>IFERROR(+C133*C$131,0)</f>
        <v>0</v>
      </c>
      <c r="E133" s="123">
        <f>IFERROR(+$C133*$C$130,0)</f>
        <v>0</v>
      </c>
      <c r="F133" s="123">
        <f t="shared" ref="F133:F143" si="64">IFERROR(+E133*$G$4,0)</f>
        <v>0</v>
      </c>
      <c r="G133" s="123">
        <f t="shared" ref="G133:G143" si="65">IFERROR(IF($G$5="Yes",IF(C$130&gt;$G$7,$G$7*$G$6,C$130*$G$6)*C133,0),0)</f>
        <v>0</v>
      </c>
      <c r="H133" s="28"/>
      <c r="I133" s="123">
        <f t="shared" ref="I133:I143" si="66">IFERROR(I$7*C$130*C133,0)</f>
        <v>0</v>
      </c>
      <c r="J133" s="123">
        <f t="shared" ref="J133:J143" si="67">IFERROR(J$7*C$130*C133,0)</f>
        <v>0</v>
      </c>
      <c r="K133" s="123">
        <f t="shared" ref="K133:K143" si="68">IFERROR(K$7*C$130*C133,0)</f>
        <v>0</v>
      </c>
      <c r="L133" s="123">
        <f t="shared" ref="L133:L143" si="69">IFERROR(L$7*C$130*C133,0)</f>
        <v>0</v>
      </c>
    </row>
    <row r="134" spans="1:12" ht="15.75" customHeight="1">
      <c r="A134" s="28"/>
      <c r="B134" s="124" t="str">
        <f t="shared" si="63"/>
        <v/>
      </c>
      <c r="C134" s="158"/>
      <c r="D134" s="123">
        <f t="shared" ref="D134:D143" si="70">IFERROR(+C134*C$131,0)</f>
        <v>0</v>
      </c>
      <c r="E134" s="123">
        <f t="shared" ref="E134:E143" si="71">IFERROR(+$C134*$C$130,0)</f>
        <v>0</v>
      </c>
      <c r="F134" s="123">
        <f t="shared" si="64"/>
        <v>0</v>
      </c>
      <c r="G134" s="123">
        <f t="shared" si="65"/>
        <v>0</v>
      </c>
      <c r="H134" s="28"/>
      <c r="I134" s="123">
        <f t="shared" si="66"/>
        <v>0</v>
      </c>
      <c r="J134" s="123">
        <f t="shared" si="67"/>
        <v>0</v>
      </c>
      <c r="K134" s="123">
        <f t="shared" si="68"/>
        <v>0</v>
      </c>
      <c r="L134" s="123">
        <f t="shared" si="69"/>
        <v>0</v>
      </c>
    </row>
    <row r="135" spans="1:12" ht="15.75" customHeight="1">
      <c r="A135" s="28"/>
      <c r="B135" s="124" t="str">
        <f t="shared" si="63"/>
        <v/>
      </c>
      <c r="C135" s="158"/>
      <c r="D135" s="123">
        <f t="shared" si="70"/>
        <v>0</v>
      </c>
      <c r="E135" s="123">
        <f t="shared" si="71"/>
        <v>0</v>
      </c>
      <c r="F135" s="123">
        <f t="shared" si="64"/>
        <v>0</v>
      </c>
      <c r="G135" s="123">
        <f t="shared" si="65"/>
        <v>0</v>
      </c>
      <c r="H135" s="28"/>
      <c r="I135" s="123">
        <f t="shared" si="66"/>
        <v>0</v>
      </c>
      <c r="J135" s="123">
        <f t="shared" si="67"/>
        <v>0</v>
      </c>
      <c r="K135" s="123">
        <f t="shared" si="68"/>
        <v>0</v>
      </c>
      <c r="L135" s="123">
        <f t="shared" si="69"/>
        <v>0</v>
      </c>
    </row>
    <row r="136" spans="1:12" ht="15.75" customHeight="1">
      <c r="A136" s="28"/>
      <c r="B136" s="124" t="str">
        <f t="shared" si="63"/>
        <v/>
      </c>
      <c r="C136" s="158"/>
      <c r="D136" s="123">
        <f t="shared" si="70"/>
        <v>0</v>
      </c>
      <c r="E136" s="123">
        <f t="shared" si="71"/>
        <v>0</v>
      </c>
      <c r="F136" s="123">
        <f t="shared" si="64"/>
        <v>0</v>
      </c>
      <c r="G136" s="123">
        <f t="shared" si="65"/>
        <v>0</v>
      </c>
      <c r="H136" s="28"/>
      <c r="I136" s="123">
        <f t="shared" si="66"/>
        <v>0</v>
      </c>
      <c r="J136" s="123">
        <f t="shared" si="67"/>
        <v>0</v>
      </c>
      <c r="K136" s="123">
        <f t="shared" si="68"/>
        <v>0</v>
      </c>
      <c r="L136" s="123">
        <f t="shared" si="69"/>
        <v>0</v>
      </c>
    </row>
    <row r="137" spans="1:12" ht="15.75" customHeight="1">
      <c r="A137" s="28"/>
      <c r="B137" s="124" t="str">
        <f t="shared" si="63"/>
        <v/>
      </c>
      <c r="C137" s="158"/>
      <c r="D137" s="123">
        <f t="shared" si="70"/>
        <v>0</v>
      </c>
      <c r="E137" s="123">
        <f t="shared" si="71"/>
        <v>0</v>
      </c>
      <c r="F137" s="123">
        <f t="shared" si="64"/>
        <v>0</v>
      </c>
      <c r="G137" s="123">
        <f t="shared" si="65"/>
        <v>0</v>
      </c>
      <c r="H137" s="28"/>
      <c r="I137" s="123">
        <f t="shared" si="66"/>
        <v>0</v>
      </c>
      <c r="J137" s="123">
        <f t="shared" si="67"/>
        <v>0</v>
      </c>
      <c r="K137" s="123">
        <f t="shared" si="68"/>
        <v>0</v>
      </c>
      <c r="L137" s="123">
        <f t="shared" si="69"/>
        <v>0</v>
      </c>
    </row>
    <row r="138" spans="1:12" ht="15.75" customHeight="1">
      <c r="A138" s="28"/>
      <c r="B138" s="124" t="str">
        <f t="shared" si="63"/>
        <v/>
      </c>
      <c r="C138" s="158"/>
      <c r="D138" s="123">
        <f t="shared" si="70"/>
        <v>0</v>
      </c>
      <c r="E138" s="123">
        <f t="shared" si="71"/>
        <v>0</v>
      </c>
      <c r="F138" s="123">
        <f t="shared" si="64"/>
        <v>0</v>
      </c>
      <c r="G138" s="123">
        <f t="shared" si="65"/>
        <v>0</v>
      </c>
      <c r="H138" s="28"/>
      <c r="I138" s="123">
        <f t="shared" si="66"/>
        <v>0</v>
      </c>
      <c r="J138" s="123">
        <f t="shared" si="67"/>
        <v>0</v>
      </c>
      <c r="K138" s="123">
        <f t="shared" si="68"/>
        <v>0</v>
      </c>
      <c r="L138" s="123">
        <f t="shared" si="69"/>
        <v>0</v>
      </c>
    </row>
    <row r="139" spans="1:12" ht="15.75" customHeight="1">
      <c r="A139" s="28"/>
      <c r="B139" s="124" t="str">
        <f t="shared" si="63"/>
        <v/>
      </c>
      <c r="C139" s="158"/>
      <c r="D139" s="123">
        <f t="shared" si="70"/>
        <v>0</v>
      </c>
      <c r="E139" s="123">
        <f t="shared" si="71"/>
        <v>0</v>
      </c>
      <c r="F139" s="123">
        <f t="shared" si="64"/>
        <v>0</v>
      </c>
      <c r="G139" s="123">
        <f t="shared" si="65"/>
        <v>0</v>
      </c>
      <c r="H139" s="28"/>
      <c r="I139" s="123">
        <f t="shared" si="66"/>
        <v>0</v>
      </c>
      <c r="J139" s="123">
        <f t="shared" si="67"/>
        <v>0</v>
      </c>
      <c r="K139" s="123">
        <f t="shared" si="68"/>
        <v>0</v>
      </c>
      <c r="L139" s="123">
        <f t="shared" si="69"/>
        <v>0</v>
      </c>
    </row>
    <row r="140" spans="1:12" ht="15.75" customHeight="1">
      <c r="A140" s="28"/>
      <c r="B140" s="124" t="str">
        <f t="shared" si="63"/>
        <v/>
      </c>
      <c r="C140" s="158"/>
      <c r="D140" s="123">
        <f t="shared" si="70"/>
        <v>0</v>
      </c>
      <c r="E140" s="123">
        <f t="shared" si="71"/>
        <v>0</v>
      </c>
      <c r="F140" s="123">
        <f t="shared" si="64"/>
        <v>0</v>
      </c>
      <c r="G140" s="123">
        <f t="shared" si="65"/>
        <v>0</v>
      </c>
      <c r="H140" s="28"/>
      <c r="I140" s="123">
        <f t="shared" si="66"/>
        <v>0</v>
      </c>
      <c r="J140" s="123">
        <f t="shared" si="67"/>
        <v>0</v>
      </c>
      <c r="K140" s="123">
        <f t="shared" si="68"/>
        <v>0</v>
      </c>
      <c r="L140" s="123">
        <f t="shared" si="69"/>
        <v>0</v>
      </c>
    </row>
    <row r="141" spans="1:12" ht="15.75" customHeight="1">
      <c r="A141" s="28"/>
      <c r="B141" s="124" t="str">
        <f t="shared" si="63"/>
        <v/>
      </c>
      <c r="C141" s="158"/>
      <c r="D141" s="123">
        <f t="shared" si="70"/>
        <v>0</v>
      </c>
      <c r="E141" s="123">
        <f t="shared" si="71"/>
        <v>0</v>
      </c>
      <c r="F141" s="123">
        <f t="shared" si="64"/>
        <v>0</v>
      </c>
      <c r="G141" s="123">
        <f t="shared" si="65"/>
        <v>0</v>
      </c>
      <c r="H141" s="28"/>
      <c r="I141" s="123">
        <f t="shared" si="66"/>
        <v>0</v>
      </c>
      <c r="J141" s="123">
        <f t="shared" si="67"/>
        <v>0</v>
      </c>
      <c r="K141" s="123">
        <f t="shared" si="68"/>
        <v>0</v>
      </c>
      <c r="L141" s="123">
        <f t="shared" si="69"/>
        <v>0</v>
      </c>
    </row>
    <row r="142" spans="1:12" ht="15.75" customHeight="1">
      <c r="A142" s="28"/>
      <c r="B142" s="124" t="str">
        <f t="shared" si="63"/>
        <v>Management and General (Admin)</v>
      </c>
      <c r="C142" s="159"/>
      <c r="D142" s="123">
        <f t="shared" si="70"/>
        <v>0</v>
      </c>
      <c r="E142" s="123">
        <f t="shared" si="71"/>
        <v>0</v>
      </c>
      <c r="F142" s="123">
        <f t="shared" si="64"/>
        <v>0</v>
      </c>
      <c r="G142" s="123">
        <f t="shared" si="65"/>
        <v>0</v>
      </c>
      <c r="H142" s="28"/>
      <c r="I142" s="123">
        <f t="shared" si="66"/>
        <v>0</v>
      </c>
      <c r="J142" s="123">
        <f t="shared" si="67"/>
        <v>0</v>
      </c>
      <c r="K142" s="123">
        <f t="shared" si="68"/>
        <v>0</v>
      </c>
      <c r="L142" s="123">
        <f t="shared" si="69"/>
        <v>0</v>
      </c>
    </row>
    <row r="143" spans="1:12" ht="15.75" customHeight="1">
      <c r="A143" s="28"/>
      <c r="B143" s="124" t="str">
        <f t="shared" si="63"/>
        <v>Fundraising</v>
      </c>
      <c r="C143" s="158"/>
      <c r="D143" s="123">
        <f t="shared" si="70"/>
        <v>0</v>
      </c>
      <c r="E143" s="123">
        <f t="shared" si="71"/>
        <v>0</v>
      </c>
      <c r="F143" s="123">
        <f t="shared" si="64"/>
        <v>0</v>
      </c>
      <c r="G143" s="123">
        <f t="shared" si="65"/>
        <v>0</v>
      </c>
      <c r="H143" s="28"/>
      <c r="I143" s="123">
        <f t="shared" si="66"/>
        <v>0</v>
      </c>
      <c r="J143" s="123">
        <f t="shared" si="67"/>
        <v>0</v>
      </c>
      <c r="K143" s="123">
        <f t="shared" si="68"/>
        <v>0</v>
      </c>
      <c r="L143" s="123">
        <f t="shared" si="69"/>
        <v>0</v>
      </c>
    </row>
    <row r="144" spans="1:12" ht="15.75" customHeight="1">
      <c r="A144" s="28"/>
      <c r="B144" s="126" t="s">
        <v>103</v>
      </c>
      <c r="C144" s="127">
        <f>IF(C131=0,0,SUM(C133:C143))</f>
        <v>0</v>
      </c>
      <c r="D144" s="128">
        <f>SUM(D133:D143)</f>
        <v>0</v>
      </c>
      <c r="E144" s="129">
        <f>SUM(E133:E143)</f>
        <v>0</v>
      </c>
      <c r="F144" s="129">
        <f>SUM(F133:F143)</f>
        <v>0</v>
      </c>
      <c r="G144" s="130">
        <f>SUM(G133:G143)</f>
        <v>0</v>
      </c>
      <c r="H144" s="28"/>
      <c r="I144" s="129">
        <f>SUM(I133:I143)</f>
        <v>0</v>
      </c>
      <c r="J144" s="129">
        <f>SUM(J133:J143)</f>
        <v>0</v>
      </c>
      <c r="K144" s="129">
        <f>SUM(K133:K143)</f>
        <v>0</v>
      </c>
      <c r="L144" s="129">
        <f>SUM(L133:L143)</f>
        <v>0</v>
      </c>
    </row>
    <row r="145" spans="1:12" ht="15.75" customHeight="1">
      <c r="A145" s="28"/>
      <c r="B145" s="28"/>
      <c r="C145" s="131" t="str">
        <f>IF(C131=0,"",IF(SUM(C133:C143)=100%,"","Must be 100%"))</f>
        <v/>
      </c>
      <c r="D145" s="28"/>
      <c r="E145" s="28"/>
      <c r="F145" s="28"/>
      <c r="G145" s="28"/>
      <c r="H145" s="28"/>
      <c r="I145" s="28"/>
      <c r="J145" s="28"/>
      <c r="K145" s="28"/>
      <c r="L145" s="28"/>
    </row>
    <row r="146" spans="1:12" ht="15.75" customHeight="1">
      <c r="A146" s="76" t="s">
        <v>94</v>
      </c>
      <c r="B146" s="155"/>
      <c r="C146" s="132"/>
      <c r="D146" s="133"/>
      <c r="E146" s="134"/>
      <c r="F146" s="28"/>
      <c r="G146" s="28"/>
      <c r="H146" s="28"/>
      <c r="I146" s="28"/>
      <c r="J146" s="28"/>
      <c r="K146" s="28"/>
      <c r="L146" s="28"/>
    </row>
    <row r="147" spans="1:12" ht="15.75" customHeight="1">
      <c r="A147" s="28"/>
      <c r="B147" s="29" t="s">
        <v>95</v>
      </c>
      <c r="C147" s="156"/>
      <c r="D147" s="118"/>
      <c r="E147" s="118"/>
      <c r="F147" s="28"/>
      <c r="G147" s="28"/>
      <c r="H147" s="28"/>
      <c r="I147" s="28"/>
      <c r="J147" s="28"/>
      <c r="K147" s="28"/>
      <c r="L147" s="28"/>
    </row>
    <row r="148" spans="1:12" ht="15.75" customHeight="1">
      <c r="A148" s="28"/>
      <c r="B148" s="119" t="s">
        <v>96</v>
      </c>
      <c r="C148" s="157"/>
      <c r="D148" s="120"/>
      <c r="E148" s="120"/>
      <c r="F148" s="121"/>
      <c r="G148" s="121"/>
      <c r="H148" s="28"/>
      <c r="I148" s="28"/>
      <c r="J148" s="121"/>
      <c r="K148" s="121"/>
      <c r="L148" s="121"/>
    </row>
    <row r="149" spans="1:12" ht="15.75" customHeight="1" thickBot="1">
      <c r="A149" s="28"/>
      <c r="B149" s="28"/>
      <c r="C149" s="41" t="s">
        <v>98</v>
      </c>
      <c r="D149" s="104" t="s">
        <v>99</v>
      </c>
      <c r="E149" s="122" t="s">
        <v>100</v>
      </c>
      <c r="F149" s="122" t="s">
        <v>101</v>
      </c>
      <c r="G149" s="104" t="s">
        <v>102</v>
      </c>
      <c r="H149" s="28"/>
      <c r="I149" s="122" t="str">
        <f>+I$6</f>
        <v>Name of Tax</v>
      </c>
      <c r="J149" s="104" t="str">
        <f>+J$5</f>
        <v>Retirement</v>
      </c>
      <c r="K149" s="104" t="str">
        <f>+K$6</f>
        <v>Name of Benefit</v>
      </c>
      <c r="L149" s="104" t="str">
        <f>+L$6</f>
        <v>Name of Benefit</v>
      </c>
    </row>
    <row r="150" spans="1:12" ht="15.75" customHeight="1">
      <c r="A150" s="28"/>
      <c r="B150" s="99" t="str">
        <f t="shared" ref="B150:B160" si="72">B133</f>
        <v/>
      </c>
      <c r="C150" s="158"/>
      <c r="D150" s="123">
        <f>IFERROR(+C150*C$148,0)</f>
        <v>0</v>
      </c>
      <c r="E150" s="123">
        <f>IFERROR(+$C150*$C$147,0)</f>
        <v>0</v>
      </c>
      <c r="F150" s="123">
        <f t="shared" ref="F150:F160" si="73">IFERROR(+E150*$G$4,0)</f>
        <v>0</v>
      </c>
      <c r="G150" s="123">
        <f t="shared" ref="G150:G160" si="74">IFERROR(IF($G$5="Yes",IF(C$147&gt;$G$7,$G$7*$G$6,C$147*$G$6)*C150,0),0)</f>
        <v>0</v>
      </c>
      <c r="H150" s="28"/>
      <c r="I150" s="123">
        <f t="shared" ref="I150:I160" si="75">IFERROR(I$7*C$147*C150,0)</f>
        <v>0</v>
      </c>
      <c r="J150" s="123">
        <f t="shared" ref="J150:J160" si="76">IFERROR(J$7*C$147*C150,0)</f>
        <v>0</v>
      </c>
      <c r="K150" s="123">
        <f t="shared" ref="K150:K160" si="77">IFERROR(K$7*C$147*C150,0)</f>
        <v>0</v>
      </c>
      <c r="L150" s="123">
        <f t="shared" ref="L150:L160" si="78">IFERROR(L$7*C$147*C150,0)</f>
        <v>0</v>
      </c>
    </row>
    <row r="151" spans="1:12" ht="15.75" customHeight="1">
      <c r="A151" s="28"/>
      <c r="B151" s="124" t="str">
        <f t="shared" si="72"/>
        <v/>
      </c>
      <c r="C151" s="158"/>
      <c r="D151" s="123">
        <f t="shared" ref="D151:D160" si="79">IFERROR(+C151*C$148,0)</f>
        <v>0</v>
      </c>
      <c r="E151" s="123">
        <f t="shared" ref="E151:E160" si="80">IFERROR(+$C151*$C$147,0)</f>
        <v>0</v>
      </c>
      <c r="F151" s="123">
        <f t="shared" si="73"/>
        <v>0</v>
      </c>
      <c r="G151" s="123">
        <f t="shared" si="74"/>
        <v>0</v>
      </c>
      <c r="H151" s="28"/>
      <c r="I151" s="123">
        <f t="shared" si="75"/>
        <v>0</v>
      </c>
      <c r="J151" s="123">
        <f t="shared" si="76"/>
        <v>0</v>
      </c>
      <c r="K151" s="123">
        <f t="shared" si="77"/>
        <v>0</v>
      </c>
      <c r="L151" s="123">
        <f t="shared" si="78"/>
        <v>0</v>
      </c>
    </row>
    <row r="152" spans="1:12" ht="15.75" customHeight="1">
      <c r="A152" s="28"/>
      <c r="B152" s="124" t="str">
        <f t="shared" si="72"/>
        <v/>
      </c>
      <c r="C152" s="158"/>
      <c r="D152" s="123">
        <f t="shared" si="79"/>
        <v>0</v>
      </c>
      <c r="E152" s="123">
        <f t="shared" si="80"/>
        <v>0</v>
      </c>
      <c r="F152" s="123">
        <f t="shared" si="73"/>
        <v>0</v>
      </c>
      <c r="G152" s="123">
        <f t="shared" si="74"/>
        <v>0</v>
      </c>
      <c r="H152" s="28"/>
      <c r="I152" s="123">
        <f t="shared" si="75"/>
        <v>0</v>
      </c>
      <c r="J152" s="123">
        <f t="shared" si="76"/>
        <v>0</v>
      </c>
      <c r="K152" s="123">
        <f t="shared" si="77"/>
        <v>0</v>
      </c>
      <c r="L152" s="123">
        <f t="shared" si="78"/>
        <v>0</v>
      </c>
    </row>
    <row r="153" spans="1:12" ht="15.75" customHeight="1">
      <c r="A153" s="28"/>
      <c r="B153" s="124" t="str">
        <f t="shared" si="72"/>
        <v/>
      </c>
      <c r="C153" s="158"/>
      <c r="D153" s="123">
        <f t="shared" si="79"/>
        <v>0</v>
      </c>
      <c r="E153" s="123">
        <f t="shared" si="80"/>
        <v>0</v>
      </c>
      <c r="F153" s="123">
        <f t="shared" si="73"/>
        <v>0</v>
      </c>
      <c r="G153" s="123">
        <f t="shared" si="74"/>
        <v>0</v>
      </c>
      <c r="H153" s="28"/>
      <c r="I153" s="123">
        <f t="shared" si="75"/>
        <v>0</v>
      </c>
      <c r="J153" s="123">
        <f t="shared" si="76"/>
        <v>0</v>
      </c>
      <c r="K153" s="123">
        <f t="shared" si="77"/>
        <v>0</v>
      </c>
      <c r="L153" s="123">
        <f t="shared" si="78"/>
        <v>0</v>
      </c>
    </row>
    <row r="154" spans="1:12" ht="15.75" customHeight="1">
      <c r="A154" s="28"/>
      <c r="B154" s="124" t="str">
        <f t="shared" si="72"/>
        <v/>
      </c>
      <c r="C154" s="158"/>
      <c r="D154" s="123">
        <f t="shared" si="79"/>
        <v>0</v>
      </c>
      <c r="E154" s="123">
        <f t="shared" si="80"/>
        <v>0</v>
      </c>
      <c r="F154" s="123">
        <f t="shared" si="73"/>
        <v>0</v>
      </c>
      <c r="G154" s="123">
        <f t="shared" si="74"/>
        <v>0</v>
      </c>
      <c r="H154" s="28"/>
      <c r="I154" s="123">
        <f t="shared" si="75"/>
        <v>0</v>
      </c>
      <c r="J154" s="123">
        <f t="shared" si="76"/>
        <v>0</v>
      </c>
      <c r="K154" s="123">
        <f t="shared" si="77"/>
        <v>0</v>
      </c>
      <c r="L154" s="123">
        <f t="shared" si="78"/>
        <v>0</v>
      </c>
    </row>
    <row r="155" spans="1:12" ht="15.75" customHeight="1">
      <c r="A155" s="28"/>
      <c r="B155" s="124" t="str">
        <f t="shared" si="72"/>
        <v/>
      </c>
      <c r="C155" s="158"/>
      <c r="D155" s="123">
        <f t="shared" si="79"/>
        <v>0</v>
      </c>
      <c r="E155" s="123">
        <f t="shared" si="80"/>
        <v>0</v>
      </c>
      <c r="F155" s="123">
        <f t="shared" si="73"/>
        <v>0</v>
      </c>
      <c r="G155" s="123">
        <f t="shared" si="74"/>
        <v>0</v>
      </c>
      <c r="H155" s="28"/>
      <c r="I155" s="123">
        <f t="shared" si="75"/>
        <v>0</v>
      </c>
      <c r="J155" s="123">
        <f t="shared" si="76"/>
        <v>0</v>
      </c>
      <c r="K155" s="123">
        <f t="shared" si="77"/>
        <v>0</v>
      </c>
      <c r="L155" s="123">
        <f t="shared" si="78"/>
        <v>0</v>
      </c>
    </row>
    <row r="156" spans="1:12" ht="15.75" customHeight="1">
      <c r="A156" s="28"/>
      <c r="B156" s="124" t="str">
        <f t="shared" si="72"/>
        <v/>
      </c>
      <c r="C156" s="158"/>
      <c r="D156" s="123">
        <f t="shared" si="79"/>
        <v>0</v>
      </c>
      <c r="E156" s="123">
        <f t="shared" si="80"/>
        <v>0</v>
      </c>
      <c r="F156" s="123">
        <f t="shared" si="73"/>
        <v>0</v>
      </c>
      <c r="G156" s="123">
        <f t="shared" si="74"/>
        <v>0</v>
      </c>
      <c r="H156" s="28"/>
      <c r="I156" s="123">
        <f t="shared" si="75"/>
        <v>0</v>
      </c>
      <c r="J156" s="123">
        <f t="shared" si="76"/>
        <v>0</v>
      </c>
      <c r="K156" s="123">
        <f t="shared" si="77"/>
        <v>0</v>
      </c>
      <c r="L156" s="123">
        <f t="shared" si="78"/>
        <v>0</v>
      </c>
    </row>
    <row r="157" spans="1:12" ht="15.75" customHeight="1">
      <c r="A157" s="28"/>
      <c r="B157" s="124" t="str">
        <f t="shared" si="72"/>
        <v/>
      </c>
      <c r="C157" s="158"/>
      <c r="D157" s="123">
        <f t="shared" si="79"/>
        <v>0</v>
      </c>
      <c r="E157" s="123">
        <f t="shared" si="80"/>
        <v>0</v>
      </c>
      <c r="F157" s="123">
        <f t="shared" si="73"/>
        <v>0</v>
      </c>
      <c r="G157" s="123">
        <f t="shared" si="74"/>
        <v>0</v>
      </c>
      <c r="H157" s="28"/>
      <c r="I157" s="123">
        <f t="shared" si="75"/>
        <v>0</v>
      </c>
      <c r="J157" s="123">
        <f t="shared" si="76"/>
        <v>0</v>
      </c>
      <c r="K157" s="123">
        <f t="shared" si="77"/>
        <v>0</v>
      </c>
      <c r="L157" s="123">
        <f t="shared" si="78"/>
        <v>0</v>
      </c>
    </row>
    <row r="158" spans="1:12" ht="15.75" customHeight="1">
      <c r="A158" s="28"/>
      <c r="B158" s="124" t="str">
        <f t="shared" si="72"/>
        <v/>
      </c>
      <c r="C158" s="158"/>
      <c r="D158" s="123">
        <f t="shared" si="79"/>
        <v>0</v>
      </c>
      <c r="E158" s="123">
        <f t="shared" si="80"/>
        <v>0</v>
      </c>
      <c r="F158" s="123">
        <f t="shared" si="73"/>
        <v>0</v>
      </c>
      <c r="G158" s="123">
        <f t="shared" si="74"/>
        <v>0</v>
      </c>
      <c r="H158" s="28"/>
      <c r="I158" s="123">
        <f t="shared" si="75"/>
        <v>0</v>
      </c>
      <c r="J158" s="123">
        <f t="shared" si="76"/>
        <v>0</v>
      </c>
      <c r="K158" s="123">
        <f t="shared" si="77"/>
        <v>0</v>
      </c>
      <c r="L158" s="123">
        <f t="shared" si="78"/>
        <v>0</v>
      </c>
    </row>
    <row r="159" spans="1:12" ht="15.75" customHeight="1">
      <c r="A159" s="28"/>
      <c r="B159" s="124" t="str">
        <f t="shared" si="72"/>
        <v>Management and General (Admin)</v>
      </c>
      <c r="C159" s="159"/>
      <c r="D159" s="123">
        <f t="shared" si="79"/>
        <v>0</v>
      </c>
      <c r="E159" s="123">
        <f t="shared" si="80"/>
        <v>0</v>
      </c>
      <c r="F159" s="123">
        <f t="shared" si="73"/>
        <v>0</v>
      </c>
      <c r="G159" s="123">
        <f t="shared" si="74"/>
        <v>0</v>
      </c>
      <c r="H159" s="28"/>
      <c r="I159" s="123">
        <f t="shared" si="75"/>
        <v>0</v>
      </c>
      <c r="J159" s="123">
        <f t="shared" si="76"/>
        <v>0</v>
      </c>
      <c r="K159" s="123">
        <f t="shared" si="77"/>
        <v>0</v>
      </c>
      <c r="L159" s="123">
        <f t="shared" si="78"/>
        <v>0</v>
      </c>
    </row>
    <row r="160" spans="1:12" ht="15.75" customHeight="1">
      <c r="A160" s="28"/>
      <c r="B160" s="124" t="str">
        <f t="shared" si="72"/>
        <v>Fundraising</v>
      </c>
      <c r="C160" s="158"/>
      <c r="D160" s="123">
        <f t="shared" si="79"/>
        <v>0</v>
      </c>
      <c r="E160" s="123">
        <f t="shared" si="80"/>
        <v>0</v>
      </c>
      <c r="F160" s="123">
        <f t="shared" si="73"/>
        <v>0</v>
      </c>
      <c r="G160" s="123">
        <f t="shared" si="74"/>
        <v>0</v>
      </c>
      <c r="H160" s="28"/>
      <c r="I160" s="123">
        <f t="shared" si="75"/>
        <v>0</v>
      </c>
      <c r="J160" s="123">
        <f t="shared" si="76"/>
        <v>0</v>
      </c>
      <c r="K160" s="123">
        <f t="shared" si="77"/>
        <v>0</v>
      </c>
      <c r="L160" s="123">
        <f t="shared" si="78"/>
        <v>0</v>
      </c>
    </row>
    <row r="161" spans="1:12" ht="15.75" customHeight="1">
      <c r="A161" s="28"/>
      <c r="B161" s="126" t="s">
        <v>103</v>
      </c>
      <c r="C161" s="127">
        <f>IF(C148=0,0,SUM(C150:C160))</f>
        <v>0</v>
      </c>
      <c r="D161" s="128">
        <f>SUM(D150:D160)</f>
        <v>0</v>
      </c>
      <c r="E161" s="129">
        <f>SUM(E150:E160)</f>
        <v>0</v>
      </c>
      <c r="F161" s="129">
        <f>SUM(F150:F160)</f>
        <v>0</v>
      </c>
      <c r="G161" s="130">
        <f>SUM(G150:G160)</f>
        <v>0</v>
      </c>
      <c r="H161" s="28"/>
      <c r="I161" s="129">
        <f>SUM(I150:I160)</f>
        <v>0</v>
      </c>
      <c r="J161" s="129">
        <f>SUM(J150:J160)</f>
        <v>0</v>
      </c>
      <c r="K161" s="129">
        <f>SUM(K150:K160)</f>
        <v>0</v>
      </c>
      <c r="L161" s="129">
        <f>SUM(L150:L160)</f>
        <v>0</v>
      </c>
    </row>
    <row r="162" spans="1:12" ht="15.75" customHeight="1">
      <c r="A162" s="28"/>
      <c r="B162" s="28"/>
      <c r="C162" s="131" t="str">
        <f>IF(C148=0,"",IF(SUM(C150:C160)=100%,"","Must be 100%"))</f>
        <v/>
      </c>
      <c r="D162" s="28"/>
      <c r="E162" s="28"/>
      <c r="F162" s="28"/>
      <c r="G162" s="28"/>
      <c r="H162" s="28"/>
      <c r="I162" s="28"/>
      <c r="J162" s="28"/>
      <c r="K162" s="28"/>
      <c r="L162" s="28"/>
    </row>
    <row r="163" spans="1:12" ht="15.75" customHeight="1">
      <c r="A163" s="76" t="s">
        <v>94</v>
      </c>
      <c r="B163" s="155"/>
      <c r="C163" s="132"/>
      <c r="D163" s="133"/>
      <c r="E163" s="134"/>
      <c r="F163" s="28"/>
      <c r="G163" s="28"/>
      <c r="H163" s="28"/>
      <c r="I163" s="28"/>
      <c r="J163" s="28"/>
      <c r="K163" s="28"/>
      <c r="L163" s="28"/>
    </row>
    <row r="164" spans="1:12" ht="15.75" customHeight="1">
      <c r="A164" s="28"/>
      <c r="B164" s="29" t="s">
        <v>95</v>
      </c>
      <c r="C164" s="156"/>
      <c r="D164" s="118"/>
      <c r="E164" s="118"/>
      <c r="F164" s="28"/>
      <c r="G164" s="28"/>
      <c r="H164" s="28"/>
      <c r="I164" s="28"/>
      <c r="J164" s="28"/>
      <c r="K164" s="28"/>
      <c r="L164" s="28"/>
    </row>
    <row r="165" spans="1:12" ht="15.75" customHeight="1">
      <c r="A165" s="28"/>
      <c r="B165" s="119" t="s">
        <v>96</v>
      </c>
      <c r="C165" s="157"/>
      <c r="D165" s="120"/>
      <c r="E165" s="120"/>
      <c r="F165" s="121"/>
      <c r="G165" s="121"/>
      <c r="H165" s="28"/>
      <c r="I165" s="28"/>
      <c r="J165" s="121"/>
      <c r="K165" s="121"/>
      <c r="L165" s="121"/>
    </row>
    <row r="166" spans="1:12" ht="15.75" customHeight="1" thickBot="1">
      <c r="A166" s="28"/>
      <c r="B166" s="28"/>
      <c r="C166" s="41" t="s">
        <v>98</v>
      </c>
      <c r="D166" s="104" t="s">
        <v>99</v>
      </c>
      <c r="E166" s="122" t="s">
        <v>100</v>
      </c>
      <c r="F166" s="122" t="s">
        <v>101</v>
      </c>
      <c r="G166" s="104" t="s">
        <v>102</v>
      </c>
      <c r="H166" s="28"/>
      <c r="I166" s="122" t="str">
        <f>+I$6</f>
        <v>Name of Tax</v>
      </c>
      <c r="J166" s="104" t="str">
        <f>+J$5</f>
        <v>Retirement</v>
      </c>
      <c r="K166" s="104" t="str">
        <f>+K$6</f>
        <v>Name of Benefit</v>
      </c>
      <c r="L166" s="104" t="str">
        <f>+L$6</f>
        <v>Name of Benefit</v>
      </c>
    </row>
    <row r="167" spans="1:12" ht="15.75" customHeight="1">
      <c r="A167" s="28"/>
      <c r="B167" s="99" t="str">
        <f t="shared" ref="B167:B177" si="81">B150</f>
        <v/>
      </c>
      <c r="C167" s="158"/>
      <c r="D167" s="123">
        <f>IFERROR(+C167*C$165,0)</f>
        <v>0</v>
      </c>
      <c r="E167" s="123">
        <f>IFERROR(+$C167*$C$164,0)</f>
        <v>0</v>
      </c>
      <c r="F167" s="123">
        <f t="shared" ref="F167:F177" si="82">IFERROR(+E167*$G$4,0)</f>
        <v>0</v>
      </c>
      <c r="G167" s="123">
        <f t="shared" ref="G167:G177" si="83">IFERROR(IF($G$5="Yes",IF(C$164&gt;$G$7,$G$7*$G$6,C$164*$G$6)*C167,0),0)</f>
        <v>0</v>
      </c>
      <c r="H167" s="28"/>
      <c r="I167" s="123">
        <f t="shared" ref="I167:I177" si="84">IFERROR(I$7*C$164*C167,0)</f>
        <v>0</v>
      </c>
      <c r="J167" s="123">
        <f t="shared" ref="J167:J177" si="85">IFERROR(J$7*C$164*C167,0)</f>
        <v>0</v>
      </c>
      <c r="K167" s="123">
        <f t="shared" ref="K167:K177" si="86">IFERROR(K$7*C$164*C167,0)</f>
        <v>0</v>
      </c>
      <c r="L167" s="123">
        <f t="shared" ref="L167:L177" si="87">IFERROR(L$7*C$164*C167,0)</f>
        <v>0</v>
      </c>
    </row>
    <row r="168" spans="1:12" ht="15.75" customHeight="1">
      <c r="A168" s="28"/>
      <c r="B168" s="124" t="str">
        <f t="shared" si="81"/>
        <v/>
      </c>
      <c r="C168" s="158"/>
      <c r="D168" s="123">
        <f t="shared" ref="D168:D177" si="88">IFERROR(+C168*C$165,0)</f>
        <v>0</v>
      </c>
      <c r="E168" s="123">
        <f t="shared" ref="E168:E177" si="89">IFERROR(+$C168*$C$164,0)</f>
        <v>0</v>
      </c>
      <c r="F168" s="123">
        <f t="shared" si="82"/>
        <v>0</v>
      </c>
      <c r="G168" s="123">
        <f t="shared" si="83"/>
        <v>0</v>
      </c>
      <c r="H168" s="28"/>
      <c r="I168" s="123">
        <f t="shared" si="84"/>
        <v>0</v>
      </c>
      <c r="J168" s="123">
        <f t="shared" si="85"/>
        <v>0</v>
      </c>
      <c r="K168" s="123">
        <f t="shared" si="86"/>
        <v>0</v>
      </c>
      <c r="L168" s="123">
        <f t="shared" si="87"/>
        <v>0</v>
      </c>
    </row>
    <row r="169" spans="1:12" ht="15.75" customHeight="1">
      <c r="A169" s="28"/>
      <c r="B169" s="124" t="str">
        <f t="shared" si="81"/>
        <v/>
      </c>
      <c r="C169" s="158"/>
      <c r="D169" s="123">
        <f t="shared" si="88"/>
        <v>0</v>
      </c>
      <c r="E169" s="123">
        <f t="shared" si="89"/>
        <v>0</v>
      </c>
      <c r="F169" s="123">
        <f t="shared" si="82"/>
        <v>0</v>
      </c>
      <c r="G169" s="123">
        <f t="shared" si="83"/>
        <v>0</v>
      </c>
      <c r="H169" s="28"/>
      <c r="I169" s="123">
        <f t="shared" si="84"/>
        <v>0</v>
      </c>
      <c r="J169" s="123">
        <f t="shared" si="85"/>
        <v>0</v>
      </c>
      <c r="K169" s="123">
        <f t="shared" si="86"/>
        <v>0</v>
      </c>
      <c r="L169" s="123">
        <f t="shared" si="87"/>
        <v>0</v>
      </c>
    </row>
    <row r="170" spans="1:12" ht="15.75" customHeight="1">
      <c r="A170" s="28"/>
      <c r="B170" s="124" t="str">
        <f t="shared" si="81"/>
        <v/>
      </c>
      <c r="C170" s="158"/>
      <c r="D170" s="123">
        <f t="shared" si="88"/>
        <v>0</v>
      </c>
      <c r="E170" s="123">
        <f t="shared" si="89"/>
        <v>0</v>
      </c>
      <c r="F170" s="123">
        <f t="shared" si="82"/>
        <v>0</v>
      </c>
      <c r="G170" s="123">
        <f t="shared" si="83"/>
        <v>0</v>
      </c>
      <c r="H170" s="28"/>
      <c r="I170" s="123">
        <f t="shared" si="84"/>
        <v>0</v>
      </c>
      <c r="J170" s="123">
        <f t="shared" si="85"/>
        <v>0</v>
      </c>
      <c r="K170" s="123">
        <f t="shared" si="86"/>
        <v>0</v>
      </c>
      <c r="L170" s="123">
        <f t="shared" si="87"/>
        <v>0</v>
      </c>
    </row>
    <row r="171" spans="1:12" ht="15.75" customHeight="1">
      <c r="A171" s="28"/>
      <c r="B171" s="124" t="str">
        <f t="shared" si="81"/>
        <v/>
      </c>
      <c r="C171" s="158"/>
      <c r="D171" s="123">
        <f t="shared" si="88"/>
        <v>0</v>
      </c>
      <c r="E171" s="123">
        <f t="shared" si="89"/>
        <v>0</v>
      </c>
      <c r="F171" s="123">
        <f t="shared" si="82"/>
        <v>0</v>
      </c>
      <c r="G171" s="123">
        <f t="shared" si="83"/>
        <v>0</v>
      </c>
      <c r="H171" s="28"/>
      <c r="I171" s="123">
        <f t="shared" si="84"/>
        <v>0</v>
      </c>
      <c r="J171" s="123">
        <f t="shared" si="85"/>
        <v>0</v>
      </c>
      <c r="K171" s="123">
        <f t="shared" si="86"/>
        <v>0</v>
      </c>
      <c r="L171" s="123">
        <f t="shared" si="87"/>
        <v>0</v>
      </c>
    </row>
    <row r="172" spans="1:12" ht="15.75" customHeight="1">
      <c r="A172" s="28"/>
      <c r="B172" s="124" t="str">
        <f t="shared" si="81"/>
        <v/>
      </c>
      <c r="C172" s="158"/>
      <c r="D172" s="123">
        <f t="shared" si="88"/>
        <v>0</v>
      </c>
      <c r="E172" s="123">
        <f t="shared" si="89"/>
        <v>0</v>
      </c>
      <c r="F172" s="123">
        <f t="shared" si="82"/>
        <v>0</v>
      </c>
      <c r="G172" s="123">
        <f t="shared" si="83"/>
        <v>0</v>
      </c>
      <c r="H172" s="28"/>
      <c r="I172" s="123">
        <f t="shared" si="84"/>
        <v>0</v>
      </c>
      <c r="J172" s="123">
        <f t="shared" si="85"/>
        <v>0</v>
      </c>
      <c r="K172" s="123">
        <f t="shared" si="86"/>
        <v>0</v>
      </c>
      <c r="L172" s="123">
        <f t="shared" si="87"/>
        <v>0</v>
      </c>
    </row>
    <row r="173" spans="1:12" ht="15.75" customHeight="1">
      <c r="A173" s="28"/>
      <c r="B173" s="124" t="str">
        <f t="shared" si="81"/>
        <v/>
      </c>
      <c r="C173" s="158"/>
      <c r="D173" s="123">
        <f t="shared" si="88"/>
        <v>0</v>
      </c>
      <c r="E173" s="123">
        <f t="shared" si="89"/>
        <v>0</v>
      </c>
      <c r="F173" s="123">
        <f t="shared" si="82"/>
        <v>0</v>
      </c>
      <c r="G173" s="123">
        <f t="shared" si="83"/>
        <v>0</v>
      </c>
      <c r="H173" s="28"/>
      <c r="I173" s="123">
        <f t="shared" si="84"/>
        <v>0</v>
      </c>
      <c r="J173" s="123">
        <f t="shared" si="85"/>
        <v>0</v>
      </c>
      <c r="K173" s="123">
        <f t="shared" si="86"/>
        <v>0</v>
      </c>
      <c r="L173" s="123">
        <f t="shared" si="87"/>
        <v>0</v>
      </c>
    </row>
    <row r="174" spans="1:12" ht="15.75" customHeight="1">
      <c r="A174" s="28"/>
      <c r="B174" s="124" t="str">
        <f t="shared" si="81"/>
        <v/>
      </c>
      <c r="C174" s="158"/>
      <c r="D174" s="123">
        <f t="shared" si="88"/>
        <v>0</v>
      </c>
      <c r="E174" s="123">
        <f t="shared" si="89"/>
        <v>0</v>
      </c>
      <c r="F174" s="123">
        <f t="shared" si="82"/>
        <v>0</v>
      </c>
      <c r="G174" s="123">
        <f t="shared" si="83"/>
        <v>0</v>
      </c>
      <c r="H174" s="28"/>
      <c r="I174" s="123">
        <f t="shared" si="84"/>
        <v>0</v>
      </c>
      <c r="J174" s="123">
        <f t="shared" si="85"/>
        <v>0</v>
      </c>
      <c r="K174" s="123">
        <f t="shared" si="86"/>
        <v>0</v>
      </c>
      <c r="L174" s="123">
        <f t="shared" si="87"/>
        <v>0</v>
      </c>
    </row>
    <row r="175" spans="1:12" ht="15.75" customHeight="1">
      <c r="A175" s="28"/>
      <c r="B175" s="124" t="str">
        <f t="shared" si="81"/>
        <v/>
      </c>
      <c r="C175" s="158"/>
      <c r="D175" s="123">
        <f t="shared" si="88"/>
        <v>0</v>
      </c>
      <c r="E175" s="123">
        <f t="shared" si="89"/>
        <v>0</v>
      </c>
      <c r="F175" s="123">
        <f t="shared" si="82"/>
        <v>0</v>
      </c>
      <c r="G175" s="123">
        <f t="shared" si="83"/>
        <v>0</v>
      </c>
      <c r="H175" s="28"/>
      <c r="I175" s="123">
        <f t="shared" si="84"/>
        <v>0</v>
      </c>
      <c r="J175" s="123">
        <f t="shared" si="85"/>
        <v>0</v>
      </c>
      <c r="K175" s="123">
        <f t="shared" si="86"/>
        <v>0</v>
      </c>
      <c r="L175" s="123">
        <f t="shared" si="87"/>
        <v>0</v>
      </c>
    </row>
    <row r="176" spans="1:12" ht="15.75" customHeight="1">
      <c r="A176" s="28"/>
      <c r="B176" s="124" t="str">
        <f t="shared" si="81"/>
        <v>Management and General (Admin)</v>
      </c>
      <c r="C176" s="159"/>
      <c r="D176" s="123">
        <f t="shared" si="88"/>
        <v>0</v>
      </c>
      <c r="E176" s="123">
        <f t="shared" si="89"/>
        <v>0</v>
      </c>
      <c r="F176" s="123">
        <f t="shared" si="82"/>
        <v>0</v>
      </c>
      <c r="G176" s="123">
        <f t="shared" si="83"/>
        <v>0</v>
      </c>
      <c r="H176" s="28"/>
      <c r="I176" s="123">
        <f t="shared" si="84"/>
        <v>0</v>
      </c>
      <c r="J176" s="123">
        <f t="shared" si="85"/>
        <v>0</v>
      </c>
      <c r="K176" s="123">
        <f t="shared" si="86"/>
        <v>0</v>
      </c>
      <c r="L176" s="123">
        <f t="shared" si="87"/>
        <v>0</v>
      </c>
    </row>
    <row r="177" spans="1:12" ht="15.75" customHeight="1">
      <c r="A177" s="28"/>
      <c r="B177" s="124" t="str">
        <f t="shared" si="81"/>
        <v>Fundraising</v>
      </c>
      <c r="C177" s="158"/>
      <c r="D177" s="123">
        <f t="shared" si="88"/>
        <v>0</v>
      </c>
      <c r="E177" s="123">
        <f t="shared" si="89"/>
        <v>0</v>
      </c>
      <c r="F177" s="123">
        <f t="shared" si="82"/>
        <v>0</v>
      </c>
      <c r="G177" s="123">
        <f t="shared" si="83"/>
        <v>0</v>
      </c>
      <c r="H177" s="28"/>
      <c r="I177" s="123">
        <f t="shared" si="84"/>
        <v>0</v>
      </c>
      <c r="J177" s="123">
        <f t="shared" si="85"/>
        <v>0</v>
      </c>
      <c r="K177" s="123">
        <f t="shared" si="86"/>
        <v>0</v>
      </c>
      <c r="L177" s="123">
        <f t="shared" si="87"/>
        <v>0</v>
      </c>
    </row>
    <row r="178" spans="1:12" ht="15.75" customHeight="1">
      <c r="A178" s="28"/>
      <c r="B178" s="126" t="s">
        <v>103</v>
      </c>
      <c r="C178" s="127">
        <f>IF(C165=0,0,SUM(C167:C177))</f>
        <v>0</v>
      </c>
      <c r="D178" s="128">
        <f>SUM(D167:D177)</f>
        <v>0</v>
      </c>
      <c r="E178" s="129">
        <f>SUM(E167:E177)</f>
        <v>0</v>
      </c>
      <c r="F178" s="129">
        <f>SUM(F167:F177)</f>
        <v>0</v>
      </c>
      <c r="G178" s="130">
        <f>SUM(G167:G177)</f>
        <v>0</v>
      </c>
      <c r="H178" s="28"/>
      <c r="I178" s="129">
        <f>SUM(I167:I177)</f>
        <v>0</v>
      </c>
      <c r="J178" s="129">
        <f>SUM(J167:J177)</f>
        <v>0</v>
      </c>
      <c r="K178" s="129">
        <f>SUM(K167:K177)</f>
        <v>0</v>
      </c>
      <c r="L178" s="129">
        <f>SUM(L167:L177)</f>
        <v>0</v>
      </c>
    </row>
    <row r="179" spans="1:12" ht="15.75" customHeight="1">
      <c r="A179" s="28"/>
      <c r="B179" s="28"/>
      <c r="C179" s="131" t="str">
        <f>IF(C165=0,"",IF(SUM(C167:C177)=100%,"","Must be 100%"))</f>
        <v/>
      </c>
      <c r="D179" s="28"/>
      <c r="E179" s="28"/>
      <c r="F179" s="28"/>
      <c r="G179" s="28"/>
      <c r="H179" s="28"/>
      <c r="I179" s="28"/>
      <c r="J179" s="28"/>
      <c r="K179" s="28"/>
      <c r="L179" s="28"/>
    </row>
    <row r="180" spans="1:12" ht="15.75" customHeight="1">
      <c r="A180" s="28"/>
      <c r="B180" s="135" t="s">
        <v>104</v>
      </c>
      <c r="C180" s="135"/>
      <c r="D180" s="135"/>
      <c r="E180" s="135"/>
      <c r="F180" s="135"/>
      <c r="G180" s="135"/>
      <c r="H180" s="135"/>
      <c r="I180" s="135"/>
      <c r="J180" s="135"/>
      <c r="K180" s="135"/>
      <c r="L180" s="135"/>
    </row>
    <row r="181" spans="1:12" ht="15.75" customHeight="1">
      <c r="A181" s="28"/>
      <c r="B181" s="31" t="s">
        <v>105</v>
      </c>
      <c r="C181" s="136">
        <f>+C11+C28+C45+C62+C79+C96+C113+C130+C147+C164</f>
        <v>0</v>
      </c>
      <c r="D181" s="118"/>
      <c r="E181" s="118"/>
      <c r="F181" s="28"/>
      <c r="G181" s="28"/>
      <c r="H181" s="28"/>
      <c r="I181" s="28"/>
      <c r="J181" s="28"/>
      <c r="K181" s="28"/>
      <c r="L181" s="28"/>
    </row>
    <row r="182" spans="1:12" ht="15.75" customHeight="1">
      <c r="A182" s="28"/>
      <c r="B182" s="43" t="s">
        <v>106</v>
      </c>
      <c r="C182" s="137">
        <f>+C12+C29+C46+C63+C80+C97+C114+C131+C148+C165</f>
        <v>0</v>
      </c>
      <c r="D182" s="120"/>
      <c r="E182" s="120"/>
      <c r="F182" s="121"/>
      <c r="G182" s="121"/>
      <c r="H182" s="28"/>
      <c r="I182" s="28"/>
      <c r="J182" s="121"/>
      <c r="K182" s="121"/>
      <c r="L182" s="121"/>
    </row>
    <row r="183" spans="1:12" ht="15.75" customHeight="1" thickBot="1">
      <c r="A183" s="28"/>
      <c r="B183" s="28"/>
      <c r="C183" s="41" t="s">
        <v>98</v>
      </c>
      <c r="D183" s="104" t="s">
        <v>99</v>
      </c>
      <c r="E183" s="122" t="s">
        <v>100</v>
      </c>
      <c r="F183" s="122" t="s">
        <v>101</v>
      </c>
      <c r="G183" s="104" t="s">
        <v>102</v>
      </c>
      <c r="H183" s="28"/>
      <c r="I183" s="122" t="str">
        <f>+I$6</f>
        <v>Name of Tax</v>
      </c>
      <c r="J183" s="104" t="str">
        <f>+J$5</f>
        <v>Retirement</v>
      </c>
      <c r="K183" s="104" t="str">
        <f>+K$6</f>
        <v>Name of Benefit</v>
      </c>
      <c r="L183" s="104" t="str">
        <f>+L$6</f>
        <v>Name of Benefit</v>
      </c>
    </row>
    <row r="184" spans="1:12" ht="15.75" customHeight="1">
      <c r="A184" s="28"/>
      <c r="B184" s="99" t="str">
        <f t="shared" ref="B184:B194" si="90">B14</f>
        <v/>
      </c>
      <c r="C184" s="138">
        <f>IFERROR(+D184/D$195,0)</f>
        <v>0</v>
      </c>
      <c r="D184" s="123">
        <f>IF(B184="",0,SUMIF($B$10:$B$178,$B184,D$10:D$178))</f>
        <v>0</v>
      </c>
      <c r="E184" s="123">
        <f>IF(B184="",0,SUMIF($B$10:$B$178,$B184,E$10:E$178))</f>
        <v>0</v>
      </c>
      <c r="F184" s="123">
        <f>IF(B184="",0,SUMIF($B$10:$B$178,$B184,F$10:F$178))</f>
        <v>0</v>
      </c>
      <c r="G184" s="123">
        <f>IF(B184="",0,SUMIF($B$10:$B$178,$B184,G$10:G$178))</f>
        <v>0</v>
      </c>
      <c r="H184" s="28"/>
      <c r="I184" s="123">
        <f t="shared" ref="I184:I194" si="91">SUMIF($B$10:$B$178,$B184,I$10:I$178)</f>
        <v>0</v>
      </c>
      <c r="J184" s="123">
        <f t="shared" ref="J184:J194" si="92">SUMIF($B$10:$B$178,$B184,J$10:J$178)</f>
        <v>0</v>
      </c>
      <c r="K184" s="123">
        <f t="shared" ref="K184:L194" si="93">SUMIF($B$10:$B$178,$B184,K$10:K$178)</f>
        <v>0</v>
      </c>
      <c r="L184" s="123">
        <f t="shared" si="93"/>
        <v>0</v>
      </c>
    </row>
    <row r="185" spans="1:12" ht="15.75" customHeight="1">
      <c r="A185" s="28"/>
      <c r="B185" s="124" t="str">
        <f t="shared" si="90"/>
        <v/>
      </c>
      <c r="C185" s="138">
        <f t="shared" ref="C185:C194" si="94">IFERROR(+D185/D$195,0)</f>
        <v>0</v>
      </c>
      <c r="D185" s="123">
        <f t="shared" ref="D185:D194" si="95">IF(B185="",0,SUMIF($B$10:$B$178,$B185,D$10:D$178))</f>
        <v>0</v>
      </c>
      <c r="E185" s="123">
        <f t="shared" ref="E185:E194" si="96">IF(B185="",0,SUMIF($B$10:$B$178,$B185,E$10:E$178))</f>
        <v>0</v>
      </c>
      <c r="F185" s="123">
        <f t="shared" ref="F185:F194" si="97">IF(B185="",0,SUMIF($B$10:$B$178,$B185,F$10:F$178))</f>
        <v>0</v>
      </c>
      <c r="G185" s="123">
        <f t="shared" ref="G185:G194" si="98">IF(B185="",0,SUMIF($B$10:$B$178,$B185,G$10:G$178))</f>
        <v>0</v>
      </c>
      <c r="H185" s="28"/>
      <c r="I185" s="123">
        <f t="shared" si="91"/>
        <v>0</v>
      </c>
      <c r="J185" s="123">
        <f t="shared" si="92"/>
        <v>0</v>
      </c>
      <c r="K185" s="123">
        <f t="shared" si="93"/>
        <v>0</v>
      </c>
      <c r="L185" s="123">
        <f t="shared" si="93"/>
        <v>0</v>
      </c>
    </row>
    <row r="186" spans="1:12" ht="15.75" customHeight="1">
      <c r="A186" s="28"/>
      <c r="B186" s="124" t="str">
        <f t="shared" si="90"/>
        <v/>
      </c>
      <c r="C186" s="138">
        <f t="shared" si="94"/>
        <v>0</v>
      </c>
      <c r="D186" s="123">
        <f t="shared" si="95"/>
        <v>0</v>
      </c>
      <c r="E186" s="123">
        <f t="shared" si="96"/>
        <v>0</v>
      </c>
      <c r="F186" s="123">
        <f t="shared" si="97"/>
        <v>0</v>
      </c>
      <c r="G186" s="123">
        <f t="shared" si="98"/>
        <v>0</v>
      </c>
      <c r="H186" s="28"/>
      <c r="I186" s="123">
        <f t="shared" si="91"/>
        <v>0</v>
      </c>
      <c r="J186" s="123">
        <f t="shared" si="92"/>
        <v>0</v>
      </c>
      <c r="K186" s="123">
        <f t="shared" si="93"/>
        <v>0</v>
      </c>
      <c r="L186" s="123">
        <f t="shared" si="93"/>
        <v>0</v>
      </c>
    </row>
    <row r="187" spans="1:12" ht="15.75" customHeight="1">
      <c r="A187" s="28"/>
      <c r="B187" s="124" t="str">
        <f t="shared" si="90"/>
        <v/>
      </c>
      <c r="C187" s="138">
        <f t="shared" si="94"/>
        <v>0</v>
      </c>
      <c r="D187" s="123">
        <f t="shared" si="95"/>
        <v>0</v>
      </c>
      <c r="E187" s="123">
        <f t="shared" si="96"/>
        <v>0</v>
      </c>
      <c r="F187" s="123">
        <f t="shared" si="97"/>
        <v>0</v>
      </c>
      <c r="G187" s="123">
        <f t="shared" si="98"/>
        <v>0</v>
      </c>
      <c r="H187" s="28"/>
      <c r="I187" s="123">
        <f t="shared" si="91"/>
        <v>0</v>
      </c>
      <c r="J187" s="123">
        <f t="shared" si="92"/>
        <v>0</v>
      </c>
      <c r="K187" s="123">
        <f t="shared" si="93"/>
        <v>0</v>
      </c>
      <c r="L187" s="123">
        <f t="shared" si="93"/>
        <v>0</v>
      </c>
    </row>
    <row r="188" spans="1:12" ht="15.75" customHeight="1">
      <c r="A188" s="28"/>
      <c r="B188" s="124" t="str">
        <f t="shared" si="90"/>
        <v/>
      </c>
      <c r="C188" s="138">
        <f t="shared" si="94"/>
        <v>0</v>
      </c>
      <c r="D188" s="123">
        <f t="shared" si="95"/>
        <v>0</v>
      </c>
      <c r="E188" s="123">
        <f t="shared" si="96"/>
        <v>0</v>
      </c>
      <c r="F188" s="123">
        <f t="shared" si="97"/>
        <v>0</v>
      </c>
      <c r="G188" s="123">
        <f t="shared" si="98"/>
        <v>0</v>
      </c>
      <c r="H188" s="28"/>
      <c r="I188" s="123">
        <f t="shared" si="91"/>
        <v>0</v>
      </c>
      <c r="J188" s="123">
        <f t="shared" si="92"/>
        <v>0</v>
      </c>
      <c r="K188" s="123">
        <f t="shared" si="93"/>
        <v>0</v>
      </c>
      <c r="L188" s="123">
        <f t="shared" si="93"/>
        <v>0</v>
      </c>
    </row>
    <row r="189" spans="1:12" ht="15.75" customHeight="1">
      <c r="A189" s="28"/>
      <c r="B189" s="124" t="str">
        <f t="shared" si="90"/>
        <v/>
      </c>
      <c r="C189" s="138">
        <f t="shared" si="94"/>
        <v>0</v>
      </c>
      <c r="D189" s="123">
        <f t="shared" si="95"/>
        <v>0</v>
      </c>
      <c r="E189" s="123">
        <f t="shared" si="96"/>
        <v>0</v>
      </c>
      <c r="F189" s="123">
        <f t="shared" si="97"/>
        <v>0</v>
      </c>
      <c r="G189" s="123">
        <f t="shared" si="98"/>
        <v>0</v>
      </c>
      <c r="H189" s="28"/>
      <c r="I189" s="123">
        <f t="shared" si="91"/>
        <v>0</v>
      </c>
      <c r="J189" s="123">
        <f t="shared" si="92"/>
        <v>0</v>
      </c>
      <c r="K189" s="123">
        <f t="shared" si="93"/>
        <v>0</v>
      </c>
      <c r="L189" s="123">
        <f t="shared" si="93"/>
        <v>0</v>
      </c>
    </row>
    <row r="190" spans="1:12" ht="15.75" customHeight="1">
      <c r="A190" s="28"/>
      <c r="B190" s="124" t="str">
        <f t="shared" si="90"/>
        <v/>
      </c>
      <c r="C190" s="138">
        <f t="shared" si="94"/>
        <v>0</v>
      </c>
      <c r="D190" s="123">
        <f t="shared" si="95"/>
        <v>0</v>
      </c>
      <c r="E190" s="123">
        <f t="shared" si="96"/>
        <v>0</v>
      </c>
      <c r="F190" s="123">
        <f t="shared" si="97"/>
        <v>0</v>
      </c>
      <c r="G190" s="123">
        <f t="shared" si="98"/>
        <v>0</v>
      </c>
      <c r="H190" s="28"/>
      <c r="I190" s="123">
        <f t="shared" si="91"/>
        <v>0</v>
      </c>
      <c r="J190" s="123">
        <f t="shared" si="92"/>
        <v>0</v>
      </c>
      <c r="K190" s="123">
        <f t="shared" si="93"/>
        <v>0</v>
      </c>
      <c r="L190" s="123">
        <f t="shared" si="93"/>
        <v>0</v>
      </c>
    </row>
    <row r="191" spans="1:12" ht="15.75" customHeight="1">
      <c r="A191" s="28"/>
      <c r="B191" s="124" t="str">
        <f t="shared" si="90"/>
        <v/>
      </c>
      <c r="C191" s="138">
        <f t="shared" si="94"/>
        <v>0</v>
      </c>
      <c r="D191" s="123">
        <f t="shared" si="95"/>
        <v>0</v>
      </c>
      <c r="E191" s="123">
        <f t="shared" si="96"/>
        <v>0</v>
      </c>
      <c r="F191" s="123">
        <f t="shared" si="97"/>
        <v>0</v>
      </c>
      <c r="G191" s="123">
        <f t="shared" si="98"/>
        <v>0</v>
      </c>
      <c r="H191" s="28"/>
      <c r="I191" s="123">
        <f t="shared" si="91"/>
        <v>0</v>
      </c>
      <c r="J191" s="123">
        <f t="shared" si="92"/>
        <v>0</v>
      </c>
      <c r="K191" s="123">
        <f t="shared" si="93"/>
        <v>0</v>
      </c>
      <c r="L191" s="123">
        <f t="shared" si="93"/>
        <v>0</v>
      </c>
    </row>
    <row r="192" spans="1:12" ht="15.75" customHeight="1">
      <c r="A192" s="28"/>
      <c r="B192" s="124" t="str">
        <f t="shared" si="90"/>
        <v/>
      </c>
      <c r="C192" s="139">
        <f t="shared" si="94"/>
        <v>0</v>
      </c>
      <c r="D192" s="123">
        <f t="shared" si="95"/>
        <v>0</v>
      </c>
      <c r="E192" s="123">
        <f t="shared" si="96"/>
        <v>0</v>
      </c>
      <c r="F192" s="123">
        <f t="shared" si="97"/>
        <v>0</v>
      </c>
      <c r="G192" s="123">
        <f t="shared" si="98"/>
        <v>0</v>
      </c>
      <c r="H192" s="28"/>
      <c r="I192" s="123">
        <f t="shared" si="91"/>
        <v>0</v>
      </c>
      <c r="J192" s="123">
        <f t="shared" si="92"/>
        <v>0</v>
      </c>
      <c r="K192" s="123">
        <f t="shared" si="93"/>
        <v>0</v>
      </c>
      <c r="L192" s="123">
        <f t="shared" si="93"/>
        <v>0</v>
      </c>
    </row>
    <row r="193" spans="1:12" ht="15.75" customHeight="1">
      <c r="A193" s="28"/>
      <c r="B193" s="124" t="str">
        <f t="shared" si="90"/>
        <v>Management and General (Admin)</v>
      </c>
      <c r="C193" s="139">
        <f t="shared" si="94"/>
        <v>0</v>
      </c>
      <c r="D193" s="123">
        <f t="shared" si="95"/>
        <v>0</v>
      </c>
      <c r="E193" s="123">
        <f t="shared" si="96"/>
        <v>0</v>
      </c>
      <c r="F193" s="123">
        <f t="shared" si="97"/>
        <v>0</v>
      </c>
      <c r="G193" s="123">
        <f t="shared" si="98"/>
        <v>0</v>
      </c>
      <c r="H193" s="28"/>
      <c r="I193" s="123">
        <f t="shared" si="91"/>
        <v>0</v>
      </c>
      <c r="J193" s="123">
        <f t="shared" si="92"/>
        <v>0</v>
      </c>
      <c r="K193" s="123">
        <f t="shared" si="93"/>
        <v>0</v>
      </c>
      <c r="L193" s="123">
        <f t="shared" si="93"/>
        <v>0</v>
      </c>
    </row>
    <row r="194" spans="1:12" ht="15.75" customHeight="1">
      <c r="A194" s="28"/>
      <c r="B194" s="124" t="str">
        <f t="shared" si="90"/>
        <v>Fundraising</v>
      </c>
      <c r="C194" s="138">
        <f t="shared" si="94"/>
        <v>0</v>
      </c>
      <c r="D194" s="123">
        <f t="shared" si="95"/>
        <v>0</v>
      </c>
      <c r="E194" s="123">
        <f t="shared" si="96"/>
        <v>0</v>
      </c>
      <c r="F194" s="123">
        <f t="shared" si="97"/>
        <v>0</v>
      </c>
      <c r="G194" s="123">
        <f t="shared" si="98"/>
        <v>0</v>
      </c>
      <c r="H194" s="28"/>
      <c r="I194" s="123">
        <f t="shared" si="91"/>
        <v>0</v>
      </c>
      <c r="J194" s="123">
        <f t="shared" si="92"/>
        <v>0</v>
      </c>
      <c r="K194" s="123">
        <f t="shared" si="93"/>
        <v>0</v>
      </c>
      <c r="L194" s="123">
        <f t="shared" si="93"/>
        <v>0</v>
      </c>
    </row>
    <row r="195" spans="1:12" ht="15.75" customHeight="1">
      <c r="A195" s="28"/>
      <c r="B195" s="126" t="s">
        <v>103</v>
      </c>
      <c r="C195" s="140">
        <f>SUM(C184:C194)</f>
        <v>0</v>
      </c>
      <c r="D195" s="141">
        <f>SUM(D184:D194)</f>
        <v>0</v>
      </c>
      <c r="E195" s="142">
        <f>SUM(E184:E194)</f>
        <v>0</v>
      </c>
      <c r="F195" s="142">
        <f>SUM(F184:F194)</f>
        <v>0</v>
      </c>
      <c r="G195" s="143">
        <f>SUM(G184:G194)</f>
        <v>0</v>
      </c>
      <c r="H195" s="28"/>
      <c r="I195" s="144">
        <f>SUM(I184:I194)</f>
        <v>0</v>
      </c>
      <c r="J195" s="144">
        <f>SUM(J184:J194)</f>
        <v>0</v>
      </c>
      <c r="K195" s="144">
        <f>SUM(K184:K194)</f>
        <v>0</v>
      </c>
      <c r="L195" s="144">
        <f>SUM(L184:L194)</f>
        <v>0</v>
      </c>
    </row>
    <row r="196" spans="1:12" ht="15.75" customHeight="1">
      <c r="A196" s="28"/>
      <c r="B196" s="145" t="s">
        <v>107</v>
      </c>
      <c r="C196" s="28"/>
      <c r="D196" s="146">
        <f>+D25+D42+D59+D76+D93+D110+D127+D144+D161+D178</f>
        <v>0</v>
      </c>
      <c r="E196" s="147">
        <f>+E25+E42+E59+E76+E93+E110+E127+E144+E161+E178</f>
        <v>0</v>
      </c>
      <c r="F196" s="147">
        <f>+E195*G4</f>
        <v>0</v>
      </c>
      <c r="G196" s="147">
        <f>+G25+G42+G59+G76+G93+G110+G127+G144+G161+G178</f>
        <v>0</v>
      </c>
      <c r="H196" s="28"/>
      <c r="I196" s="147">
        <f>+I25+I42+I59+I76+I93+I110+I127+I144+I161+I178</f>
        <v>0</v>
      </c>
      <c r="J196" s="147">
        <f>+J25+J42+J59+J76+J93+J110+J127+J144+J161+J178</f>
        <v>0</v>
      </c>
      <c r="K196" s="147">
        <f>+K25+K42+K59+K76+K93+K110+K127+K144+K161+K178</f>
        <v>0</v>
      </c>
      <c r="L196" s="147">
        <f>+L25+L42+L59+L76+L93+L110+L127+L144+L161+L178</f>
        <v>0</v>
      </c>
    </row>
    <row r="198" spans="1:12" ht="15.75" customHeight="1">
      <c r="F198" s="6"/>
      <c r="K198" s="6"/>
    </row>
    <row r="199" spans="1:12" ht="15.75" customHeight="1">
      <c r="K199" s="6"/>
    </row>
  </sheetData>
  <mergeCells count="2">
    <mergeCell ref="A13:A19"/>
    <mergeCell ref="A1:L1"/>
  </mergeCells>
  <phoneticPr fontId="4" type="noConversion"/>
  <conditionalFormatting sqref="C25">
    <cfRule type="cellIs" dxfId="475" priority="376" operator="notEqual">
      <formula>1</formula>
    </cfRule>
  </conditionalFormatting>
  <conditionalFormatting sqref="G5">
    <cfRule type="expression" dxfId="474" priority="362">
      <formula>$G$5=""</formula>
    </cfRule>
    <cfRule type="cellIs" dxfId="473" priority="364" operator="equal">
      <formula>""""""</formula>
    </cfRule>
  </conditionalFormatting>
  <conditionalFormatting sqref="H5">
    <cfRule type="expression" dxfId="472" priority="363">
      <formula>$G$5=""</formula>
    </cfRule>
  </conditionalFormatting>
  <conditionalFormatting sqref="C14">
    <cfRule type="expression" dxfId="471" priority="245">
      <formula>$B10=0</formula>
    </cfRule>
  </conditionalFormatting>
  <conditionalFormatting sqref="C15">
    <cfRule type="expression" dxfId="470" priority="244">
      <formula>$B10=0</formula>
    </cfRule>
  </conditionalFormatting>
  <conditionalFormatting sqref="C16">
    <cfRule type="expression" dxfId="469" priority="243">
      <formula>$B10=0</formula>
    </cfRule>
  </conditionalFormatting>
  <conditionalFormatting sqref="C17">
    <cfRule type="expression" dxfId="468" priority="242">
      <formula>$B10=0</formula>
    </cfRule>
  </conditionalFormatting>
  <conditionalFormatting sqref="C18">
    <cfRule type="expression" dxfId="467" priority="241">
      <formula>$B10=0</formula>
    </cfRule>
  </conditionalFormatting>
  <conditionalFormatting sqref="C19">
    <cfRule type="expression" dxfId="466" priority="240">
      <formula>$B10=0</formula>
    </cfRule>
  </conditionalFormatting>
  <conditionalFormatting sqref="C20">
    <cfRule type="expression" dxfId="465" priority="239">
      <formula>$B10=0</formula>
    </cfRule>
  </conditionalFormatting>
  <conditionalFormatting sqref="C21">
    <cfRule type="expression" dxfId="464" priority="238">
      <formula>$B10=0</formula>
    </cfRule>
  </conditionalFormatting>
  <conditionalFormatting sqref="C22">
    <cfRule type="expression" dxfId="463" priority="237">
      <formula>$B10=0</formula>
    </cfRule>
  </conditionalFormatting>
  <conditionalFormatting sqref="G6">
    <cfRule type="expression" dxfId="462" priority="54">
      <formula>$G$5=""</formula>
    </cfRule>
    <cfRule type="expression" dxfId="461" priority="267">
      <formula>$G$5="No"</formula>
    </cfRule>
  </conditionalFormatting>
  <conditionalFormatting sqref="G7:G9">
    <cfRule type="expression" dxfId="460" priority="53">
      <formula>$G$5=""</formula>
    </cfRule>
    <cfRule type="expression" dxfId="459" priority="266">
      <formula>$G$5="No"</formula>
    </cfRule>
  </conditionalFormatting>
  <conditionalFormatting sqref="C11">
    <cfRule type="expression" dxfId="458" priority="265">
      <formula>$B10=0</formula>
    </cfRule>
  </conditionalFormatting>
  <conditionalFormatting sqref="C12">
    <cfRule type="expression" dxfId="457" priority="264">
      <formula>$B10=0</formula>
    </cfRule>
  </conditionalFormatting>
  <conditionalFormatting sqref="C28">
    <cfRule type="expression" dxfId="456" priority="263">
      <formula>$B27=0</formula>
    </cfRule>
  </conditionalFormatting>
  <conditionalFormatting sqref="C29">
    <cfRule type="expression" dxfId="455" priority="262">
      <formula>$B27=0</formula>
    </cfRule>
  </conditionalFormatting>
  <conditionalFormatting sqref="C45">
    <cfRule type="expression" dxfId="454" priority="261">
      <formula>$B44=0</formula>
    </cfRule>
  </conditionalFormatting>
  <conditionalFormatting sqref="C46">
    <cfRule type="expression" dxfId="453" priority="260">
      <formula>$B44=0</formula>
    </cfRule>
  </conditionalFormatting>
  <conditionalFormatting sqref="C62">
    <cfRule type="expression" dxfId="452" priority="259">
      <formula>$B61=0</formula>
    </cfRule>
  </conditionalFormatting>
  <conditionalFormatting sqref="C63">
    <cfRule type="expression" dxfId="451" priority="258">
      <formula>$B61=0</formula>
    </cfRule>
  </conditionalFormatting>
  <conditionalFormatting sqref="C79">
    <cfRule type="expression" dxfId="450" priority="257">
      <formula>$B78=0</formula>
    </cfRule>
  </conditionalFormatting>
  <conditionalFormatting sqref="C80">
    <cfRule type="expression" dxfId="449" priority="256">
      <formula>$B78=0</formula>
    </cfRule>
  </conditionalFormatting>
  <conditionalFormatting sqref="C96">
    <cfRule type="expression" dxfId="448" priority="255">
      <formula>$B95=0</formula>
    </cfRule>
  </conditionalFormatting>
  <conditionalFormatting sqref="C97">
    <cfRule type="expression" dxfId="447" priority="254">
      <formula>$B95=0</formula>
    </cfRule>
  </conditionalFormatting>
  <conditionalFormatting sqref="C113">
    <cfRule type="expression" dxfId="446" priority="253">
      <formula>$B112=0</formula>
    </cfRule>
  </conditionalFormatting>
  <conditionalFormatting sqref="C114">
    <cfRule type="expression" dxfId="445" priority="252">
      <formula>$B112=0</formula>
    </cfRule>
  </conditionalFormatting>
  <conditionalFormatting sqref="C130">
    <cfRule type="expression" dxfId="444" priority="251">
      <formula>$B129=0</formula>
    </cfRule>
  </conditionalFormatting>
  <conditionalFormatting sqref="C131">
    <cfRule type="expression" dxfId="443" priority="250">
      <formula>$B129=0</formula>
    </cfRule>
  </conditionalFormatting>
  <conditionalFormatting sqref="C147">
    <cfRule type="expression" dxfId="442" priority="249">
      <formula>$B146=0</formula>
    </cfRule>
  </conditionalFormatting>
  <conditionalFormatting sqref="C148">
    <cfRule type="expression" dxfId="441" priority="248">
      <formula>$B146=0</formula>
    </cfRule>
  </conditionalFormatting>
  <conditionalFormatting sqref="C164">
    <cfRule type="expression" dxfId="440" priority="247">
      <formula>$B163=0</formula>
    </cfRule>
  </conditionalFormatting>
  <conditionalFormatting sqref="C165">
    <cfRule type="expression" dxfId="439" priority="246">
      <formula>$B163=0</formula>
    </cfRule>
  </conditionalFormatting>
  <conditionalFormatting sqref="C23">
    <cfRule type="expression" dxfId="438" priority="236">
      <formula>$B10=0</formula>
    </cfRule>
  </conditionalFormatting>
  <conditionalFormatting sqref="C24">
    <cfRule type="expression" dxfId="437" priority="235">
      <formula>$B10=0</formula>
    </cfRule>
  </conditionalFormatting>
  <conditionalFormatting sqref="C31">
    <cfRule type="expression" dxfId="436" priority="225">
      <formula>$B27=0</formula>
    </cfRule>
  </conditionalFormatting>
  <conditionalFormatting sqref="C32">
    <cfRule type="expression" dxfId="435" priority="224">
      <formula>$B27=0</formula>
    </cfRule>
  </conditionalFormatting>
  <conditionalFormatting sqref="C33">
    <cfRule type="expression" dxfId="434" priority="223">
      <formula>$B27=0</formula>
    </cfRule>
  </conditionalFormatting>
  <conditionalFormatting sqref="C34">
    <cfRule type="expression" dxfId="433" priority="222">
      <formula>$B27=0</formula>
    </cfRule>
  </conditionalFormatting>
  <conditionalFormatting sqref="C35">
    <cfRule type="expression" dxfId="432" priority="221">
      <formula>$B27=0</formula>
    </cfRule>
  </conditionalFormatting>
  <conditionalFormatting sqref="C36">
    <cfRule type="expression" dxfId="431" priority="220">
      <formula>$B27=0</formula>
    </cfRule>
  </conditionalFormatting>
  <conditionalFormatting sqref="C37">
    <cfRule type="expression" dxfId="430" priority="219">
      <formula>$B27=0</formula>
    </cfRule>
  </conditionalFormatting>
  <conditionalFormatting sqref="C38">
    <cfRule type="expression" dxfId="429" priority="218">
      <formula>$B27=0</formula>
    </cfRule>
  </conditionalFormatting>
  <conditionalFormatting sqref="C39">
    <cfRule type="expression" dxfId="428" priority="217">
      <formula>$B27=0</formula>
    </cfRule>
  </conditionalFormatting>
  <conditionalFormatting sqref="C40">
    <cfRule type="expression" dxfId="427" priority="216">
      <formula>$B27=0</formula>
    </cfRule>
  </conditionalFormatting>
  <conditionalFormatting sqref="C41">
    <cfRule type="expression" dxfId="426" priority="215">
      <formula>$B27=0</formula>
    </cfRule>
  </conditionalFormatting>
  <conditionalFormatting sqref="C48">
    <cfRule type="expression" dxfId="425" priority="205">
      <formula>$B44=0</formula>
    </cfRule>
  </conditionalFormatting>
  <conditionalFormatting sqref="C49">
    <cfRule type="expression" dxfId="424" priority="204">
      <formula>$B44=0</formula>
    </cfRule>
  </conditionalFormatting>
  <conditionalFormatting sqref="C50">
    <cfRule type="expression" dxfId="423" priority="203">
      <formula>$B44=0</formula>
    </cfRule>
  </conditionalFormatting>
  <conditionalFormatting sqref="C51">
    <cfRule type="expression" dxfId="422" priority="202">
      <formula>$B44=0</formula>
    </cfRule>
  </conditionalFormatting>
  <conditionalFormatting sqref="C52">
    <cfRule type="expression" dxfId="421" priority="201">
      <formula>$B44=0</formula>
    </cfRule>
  </conditionalFormatting>
  <conditionalFormatting sqref="C53">
    <cfRule type="expression" dxfId="420" priority="200">
      <formula>$B44=0</formula>
    </cfRule>
  </conditionalFormatting>
  <conditionalFormatting sqref="C54">
    <cfRule type="expression" dxfId="419" priority="199">
      <formula>$B44=0</formula>
    </cfRule>
  </conditionalFormatting>
  <conditionalFormatting sqref="C55">
    <cfRule type="expression" dxfId="418" priority="198">
      <formula>$B44=0</formula>
    </cfRule>
  </conditionalFormatting>
  <conditionalFormatting sqref="C56">
    <cfRule type="expression" dxfId="417" priority="197">
      <formula>$B44=0</formula>
    </cfRule>
  </conditionalFormatting>
  <conditionalFormatting sqref="C57">
    <cfRule type="expression" dxfId="416" priority="196">
      <formula>$B44=0</formula>
    </cfRule>
  </conditionalFormatting>
  <conditionalFormatting sqref="C58">
    <cfRule type="expression" dxfId="415" priority="195">
      <formula>$B44=0</formula>
    </cfRule>
  </conditionalFormatting>
  <conditionalFormatting sqref="C65">
    <cfRule type="expression" dxfId="414" priority="185">
      <formula>$B61=0</formula>
    </cfRule>
  </conditionalFormatting>
  <conditionalFormatting sqref="C66">
    <cfRule type="expression" dxfId="413" priority="184">
      <formula>$B61=0</formula>
    </cfRule>
  </conditionalFormatting>
  <conditionalFormatting sqref="C67">
    <cfRule type="expression" dxfId="412" priority="183">
      <formula>$B61=0</formula>
    </cfRule>
  </conditionalFormatting>
  <conditionalFormatting sqref="C68">
    <cfRule type="expression" dxfId="411" priority="182">
      <formula>$B61=0</formula>
    </cfRule>
  </conditionalFormatting>
  <conditionalFormatting sqref="C69">
    <cfRule type="expression" dxfId="410" priority="181">
      <formula>$B61=0</formula>
    </cfRule>
  </conditionalFormatting>
  <conditionalFormatting sqref="C70">
    <cfRule type="expression" dxfId="409" priority="180">
      <formula>$B61=0</formula>
    </cfRule>
  </conditionalFormatting>
  <conditionalFormatting sqref="C71">
    <cfRule type="expression" dxfId="408" priority="179">
      <formula>$B61=0</formula>
    </cfRule>
  </conditionalFormatting>
  <conditionalFormatting sqref="C72">
    <cfRule type="expression" dxfId="407" priority="178">
      <formula>$B61=0</formula>
    </cfRule>
  </conditionalFormatting>
  <conditionalFormatting sqref="C73">
    <cfRule type="expression" dxfId="406" priority="177">
      <formula>$B61=0</formula>
    </cfRule>
  </conditionalFormatting>
  <conditionalFormatting sqref="C74">
    <cfRule type="expression" dxfId="405" priority="176">
      <formula>$B61=0</formula>
    </cfRule>
  </conditionalFormatting>
  <conditionalFormatting sqref="C75">
    <cfRule type="expression" dxfId="404" priority="175">
      <formula>$B61=0</formula>
    </cfRule>
  </conditionalFormatting>
  <conditionalFormatting sqref="C82">
    <cfRule type="expression" dxfId="403" priority="165">
      <formula>$B78=0</formula>
    </cfRule>
  </conditionalFormatting>
  <conditionalFormatting sqref="C83">
    <cfRule type="expression" dxfId="402" priority="164">
      <formula>$B78=0</formula>
    </cfRule>
  </conditionalFormatting>
  <conditionalFormatting sqref="C84">
    <cfRule type="expression" dxfId="401" priority="163">
      <formula>$B78=0</formula>
    </cfRule>
  </conditionalFormatting>
  <conditionalFormatting sqref="C85">
    <cfRule type="expression" dxfId="400" priority="162">
      <formula>$B78=0</formula>
    </cfRule>
  </conditionalFormatting>
  <conditionalFormatting sqref="C86">
    <cfRule type="expression" dxfId="399" priority="161">
      <formula>$B78=0</formula>
    </cfRule>
  </conditionalFormatting>
  <conditionalFormatting sqref="C87">
    <cfRule type="expression" dxfId="398" priority="160">
      <formula>$B78=0</formula>
    </cfRule>
  </conditionalFormatting>
  <conditionalFormatting sqref="C88">
    <cfRule type="expression" dxfId="397" priority="159">
      <formula>$B78=0</formula>
    </cfRule>
  </conditionalFormatting>
  <conditionalFormatting sqref="C89">
    <cfRule type="expression" dxfId="396" priority="158">
      <formula>$B78=0</formula>
    </cfRule>
  </conditionalFormatting>
  <conditionalFormatting sqref="C90">
    <cfRule type="expression" dxfId="395" priority="157">
      <formula>$B78=0</formula>
    </cfRule>
  </conditionalFormatting>
  <conditionalFormatting sqref="C91">
    <cfRule type="expression" dxfId="394" priority="156">
      <formula>$B78=0</formula>
    </cfRule>
  </conditionalFormatting>
  <conditionalFormatting sqref="C92">
    <cfRule type="expression" dxfId="393" priority="155">
      <formula>$B78=0</formula>
    </cfRule>
  </conditionalFormatting>
  <conditionalFormatting sqref="C99">
    <cfRule type="expression" dxfId="392" priority="145">
      <formula>$B95=0</formula>
    </cfRule>
  </conditionalFormatting>
  <conditionalFormatting sqref="C100">
    <cfRule type="expression" dxfId="391" priority="144">
      <formula>$B95=0</formula>
    </cfRule>
  </conditionalFormatting>
  <conditionalFormatting sqref="C101">
    <cfRule type="expression" dxfId="390" priority="143">
      <formula>$B95=0</formula>
    </cfRule>
  </conditionalFormatting>
  <conditionalFormatting sqref="C102">
    <cfRule type="expression" dxfId="389" priority="142">
      <formula>$B95=0</formula>
    </cfRule>
  </conditionalFormatting>
  <conditionalFormatting sqref="C103">
    <cfRule type="expression" dxfId="388" priority="141">
      <formula>$B95=0</formula>
    </cfRule>
  </conditionalFormatting>
  <conditionalFormatting sqref="C104">
    <cfRule type="expression" dxfId="387" priority="140">
      <formula>$B95=0</formula>
    </cfRule>
  </conditionalFormatting>
  <conditionalFormatting sqref="C105">
    <cfRule type="expression" dxfId="386" priority="139">
      <formula>$B95=0</formula>
    </cfRule>
  </conditionalFormatting>
  <conditionalFormatting sqref="C106">
    <cfRule type="expression" dxfId="385" priority="138">
      <formula>$B95=0</formula>
    </cfRule>
  </conditionalFormatting>
  <conditionalFormatting sqref="C107">
    <cfRule type="expression" dxfId="384" priority="137">
      <formula>$B95=0</formula>
    </cfRule>
  </conditionalFormatting>
  <conditionalFormatting sqref="C108">
    <cfRule type="expression" dxfId="383" priority="136">
      <formula>$B95=0</formula>
    </cfRule>
  </conditionalFormatting>
  <conditionalFormatting sqref="C109">
    <cfRule type="expression" dxfId="382" priority="135">
      <formula>$B95=0</formula>
    </cfRule>
  </conditionalFormatting>
  <conditionalFormatting sqref="C116">
    <cfRule type="expression" dxfId="381" priority="125">
      <formula>$B112=0</formula>
    </cfRule>
  </conditionalFormatting>
  <conditionalFormatting sqref="C117">
    <cfRule type="expression" dxfId="380" priority="124">
      <formula>$B112=0</formula>
    </cfRule>
  </conditionalFormatting>
  <conditionalFormatting sqref="C118">
    <cfRule type="expression" dxfId="379" priority="123">
      <formula>$B112=0</formula>
    </cfRule>
  </conditionalFormatting>
  <conditionalFormatting sqref="C119">
    <cfRule type="expression" dxfId="378" priority="122">
      <formula>$B112=0</formula>
    </cfRule>
  </conditionalFormatting>
  <conditionalFormatting sqref="C120">
    <cfRule type="expression" dxfId="377" priority="121">
      <formula>$B112=0</formula>
    </cfRule>
  </conditionalFormatting>
  <conditionalFormatting sqref="C121">
    <cfRule type="expression" dxfId="376" priority="120">
      <formula>$B112=0</formula>
    </cfRule>
  </conditionalFormatting>
  <conditionalFormatting sqref="C122">
    <cfRule type="expression" dxfId="375" priority="119">
      <formula>$B112=0</formula>
    </cfRule>
  </conditionalFormatting>
  <conditionalFormatting sqref="C123">
    <cfRule type="expression" dxfId="374" priority="118">
      <formula>$B112=0</formula>
    </cfRule>
  </conditionalFormatting>
  <conditionalFormatting sqref="C124">
    <cfRule type="expression" dxfId="373" priority="117">
      <formula>$B112=0</formula>
    </cfRule>
  </conditionalFormatting>
  <conditionalFormatting sqref="C125">
    <cfRule type="expression" dxfId="372" priority="116">
      <formula>$B112=0</formula>
    </cfRule>
  </conditionalFormatting>
  <conditionalFormatting sqref="C126">
    <cfRule type="expression" dxfId="371" priority="115">
      <formula>$B112=0</formula>
    </cfRule>
  </conditionalFormatting>
  <conditionalFormatting sqref="C133">
    <cfRule type="expression" dxfId="370" priority="105">
      <formula>$B129=0</formula>
    </cfRule>
  </conditionalFormatting>
  <conditionalFormatting sqref="C134">
    <cfRule type="expression" dxfId="369" priority="104">
      <formula>$B129=0</formula>
    </cfRule>
  </conditionalFormatting>
  <conditionalFormatting sqref="C135">
    <cfRule type="expression" dxfId="368" priority="103">
      <formula>$B129=0</formula>
    </cfRule>
  </conditionalFormatting>
  <conditionalFormatting sqref="C136">
    <cfRule type="expression" dxfId="367" priority="102">
      <formula>$B129=0</formula>
    </cfRule>
  </conditionalFormatting>
  <conditionalFormatting sqref="C137">
    <cfRule type="expression" dxfId="366" priority="101">
      <formula>$B129=0</formula>
    </cfRule>
  </conditionalFormatting>
  <conditionalFormatting sqref="C138">
    <cfRule type="expression" dxfId="365" priority="100">
      <formula>$B129=0</formula>
    </cfRule>
  </conditionalFormatting>
  <conditionalFormatting sqref="C139">
    <cfRule type="expression" dxfId="364" priority="99">
      <formula>$B129=0</formula>
    </cfRule>
  </conditionalFormatting>
  <conditionalFormatting sqref="C140">
    <cfRule type="expression" dxfId="363" priority="98">
      <formula>$B129=0</formula>
    </cfRule>
  </conditionalFormatting>
  <conditionalFormatting sqref="C141">
    <cfRule type="expression" dxfId="362" priority="97">
      <formula>$B129=0</formula>
    </cfRule>
  </conditionalFormatting>
  <conditionalFormatting sqref="C142">
    <cfRule type="expression" dxfId="361" priority="96">
      <formula>$B129=0</formula>
    </cfRule>
  </conditionalFormatting>
  <conditionalFormatting sqref="C143">
    <cfRule type="expression" dxfId="360" priority="95">
      <formula>$B129=0</formula>
    </cfRule>
  </conditionalFormatting>
  <conditionalFormatting sqref="C150">
    <cfRule type="expression" dxfId="359" priority="85">
      <formula>$B146=0</formula>
    </cfRule>
  </conditionalFormatting>
  <conditionalFormatting sqref="C151">
    <cfRule type="expression" dxfId="358" priority="84">
      <formula>$B146=0</formula>
    </cfRule>
  </conditionalFormatting>
  <conditionalFormatting sqref="C152">
    <cfRule type="expression" dxfId="357" priority="83">
      <formula>$B146=0</formula>
    </cfRule>
  </conditionalFormatting>
  <conditionalFormatting sqref="C153">
    <cfRule type="expression" dxfId="356" priority="82">
      <formula>$B146=0</formula>
    </cfRule>
  </conditionalFormatting>
  <conditionalFormatting sqref="C154">
    <cfRule type="expression" dxfId="355" priority="81">
      <formula>$B146=0</formula>
    </cfRule>
  </conditionalFormatting>
  <conditionalFormatting sqref="C155">
    <cfRule type="expression" dxfId="354" priority="80">
      <formula>$B146=0</formula>
    </cfRule>
  </conditionalFormatting>
  <conditionalFormatting sqref="C156">
    <cfRule type="expression" dxfId="353" priority="79">
      <formula>$B146=0</formula>
    </cfRule>
  </conditionalFormatting>
  <conditionalFormatting sqref="C157">
    <cfRule type="expression" dxfId="352" priority="78">
      <formula>$B146=0</formula>
    </cfRule>
  </conditionalFormatting>
  <conditionalFormatting sqref="C158">
    <cfRule type="expression" dxfId="351" priority="77">
      <formula>$B146=0</formula>
    </cfRule>
  </conditionalFormatting>
  <conditionalFormatting sqref="C159">
    <cfRule type="expression" dxfId="350" priority="76">
      <formula>$B146=0</formula>
    </cfRule>
  </conditionalFormatting>
  <conditionalFormatting sqref="C160">
    <cfRule type="expression" dxfId="349" priority="75">
      <formula>$B146=0</formula>
    </cfRule>
  </conditionalFormatting>
  <conditionalFormatting sqref="C167">
    <cfRule type="expression" dxfId="348" priority="65">
      <formula>$B163=0</formula>
    </cfRule>
  </conditionalFormatting>
  <conditionalFormatting sqref="C168">
    <cfRule type="expression" dxfId="347" priority="64">
      <formula>$B163=0</formula>
    </cfRule>
  </conditionalFormatting>
  <conditionalFormatting sqref="C169">
    <cfRule type="expression" dxfId="346" priority="63">
      <formula>$B163=0</formula>
    </cfRule>
  </conditionalFormatting>
  <conditionalFormatting sqref="C170">
    <cfRule type="expression" dxfId="345" priority="62">
      <formula>$B163=0</formula>
    </cfRule>
  </conditionalFormatting>
  <conditionalFormatting sqref="C171">
    <cfRule type="expression" dxfId="344" priority="61">
      <formula>$B163=0</formula>
    </cfRule>
  </conditionalFormatting>
  <conditionalFormatting sqref="C172">
    <cfRule type="expression" dxfId="343" priority="60">
      <formula>$B163=0</formula>
    </cfRule>
  </conditionalFormatting>
  <conditionalFormatting sqref="C173">
    <cfRule type="expression" dxfId="342" priority="59">
      <formula>$B163=0</formula>
    </cfRule>
  </conditionalFormatting>
  <conditionalFormatting sqref="C174">
    <cfRule type="expression" dxfId="341" priority="58">
      <formula>$B163=0</formula>
    </cfRule>
  </conditionalFormatting>
  <conditionalFormatting sqref="C175">
    <cfRule type="expression" dxfId="340" priority="57">
      <formula>$B163=0</formula>
    </cfRule>
  </conditionalFormatting>
  <conditionalFormatting sqref="C176">
    <cfRule type="expression" dxfId="339" priority="56">
      <formula>$B163=0</formula>
    </cfRule>
  </conditionalFormatting>
  <conditionalFormatting sqref="C177">
    <cfRule type="expression" dxfId="338" priority="55">
      <formula>$B163=0</formula>
    </cfRule>
  </conditionalFormatting>
  <conditionalFormatting sqref="C26">
    <cfRule type="expression" dxfId="337" priority="47">
      <formula>$C$25=1</formula>
    </cfRule>
  </conditionalFormatting>
  <conditionalFormatting sqref="C76">
    <cfRule type="cellIs" dxfId="336" priority="21" operator="notEqual">
      <formula>1</formula>
    </cfRule>
  </conditionalFormatting>
  <conditionalFormatting sqref="C77">
    <cfRule type="expression" dxfId="335" priority="20">
      <formula>$C$25=1</formula>
    </cfRule>
  </conditionalFormatting>
  <conditionalFormatting sqref="C59">
    <cfRule type="cellIs" dxfId="334" priority="24" operator="notEqual">
      <formula>1</formula>
    </cfRule>
  </conditionalFormatting>
  <conditionalFormatting sqref="C60">
    <cfRule type="expression" dxfId="333" priority="23">
      <formula>$C$25=1</formula>
    </cfRule>
  </conditionalFormatting>
  <conditionalFormatting sqref="C42">
    <cfRule type="cellIs" dxfId="332" priority="27" operator="notEqual">
      <formula>1</formula>
    </cfRule>
  </conditionalFormatting>
  <conditionalFormatting sqref="C43">
    <cfRule type="expression" dxfId="331" priority="26">
      <formula>$C$25=1</formula>
    </cfRule>
  </conditionalFormatting>
  <conditionalFormatting sqref="C25:C26">
    <cfRule type="expression" dxfId="330" priority="28">
      <formula>$C$12=0</formula>
    </cfRule>
  </conditionalFormatting>
  <conditionalFormatting sqref="C42:C43">
    <cfRule type="expression" dxfId="329" priority="25">
      <formula>$C$12=0</formula>
    </cfRule>
  </conditionalFormatting>
  <conditionalFormatting sqref="C59:C60">
    <cfRule type="expression" dxfId="328" priority="22">
      <formula>$C$12=0</formula>
    </cfRule>
  </conditionalFormatting>
  <conditionalFormatting sqref="C76:C77">
    <cfRule type="expression" dxfId="327" priority="19">
      <formula>$C$12=0</formula>
    </cfRule>
  </conditionalFormatting>
  <conditionalFormatting sqref="C93">
    <cfRule type="cellIs" dxfId="326" priority="18" operator="notEqual">
      <formula>1</formula>
    </cfRule>
  </conditionalFormatting>
  <conditionalFormatting sqref="C94">
    <cfRule type="expression" dxfId="325" priority="17">
      <formula>$C$25=1</formula>
    </cfRule>
  </conditionalFormatting>
  <conditionalFormatting sqref="C93:C94">
    <cfRule type="expression" dxfId="324" priority="16">
      <formula>$C$12=0</formula>
    </cfRule>
  </conditionalFormatting>
  <conditionalFormatting sqref="C110">
    <cfRule type="cellIs" dxfId="323" priority="15" operator="notEqual">
      <formula>1</formula>
    </cfRule>
  </conditionalFormatting>
  <conditionalFormatting sqref="C111">
    <cfRule type="expression" dxfId="322" priority="14">
      <formula>$C$25=1</formula>
    </cfRule>
  </conditionalFormatting>
  <conditionalFormatting sqref="C110:C111">
    <cfRule type="expression" dxfId="321" priority="13">
      <formula>$C$12=0</formula>
    </cfRule>
  </conditionalFormatting>
  <conditionalFormatting sqref="C127">
    <cfRule type="cellIs" dxfId="320" priority="12" operator="notEqual">
      <formula>1</formula>
    </cfRule>
  </conditionalFormatting>
  <conditionalFormatting sqref="C128">
    <cfRule type="expression" dxfId="319" priority="11">
      <formula>$C$25=1</formula>
    </cfRule>
  </conditionalFormatting>
  <conditionalFormatting sqref="C127:C128">
    <cfRule type="expression" dxfId="318" priority="10">
      <formula>$C$12=0</formula>
    </cfRule>
  </conditionalFormatting>
  <conditionalFormatting sqref="C144">
    <cfRule type="cellIs" dxfId="317" priority="9" operator="notEqual">
      <formula>1</formula>
    </cfRule>
  </conditionalFormatting>
  <conditionalFormatting sqref="C145">
    <cfRule type="expression" dxfId="316" priority="8">
      <formula>$C$25=1</formula>
    </cfRule>
  </conditionalFormatting>
  <conditionalFormatting sqref="C144:C145">
    <cfRule type="expression" dxfId="315" priority="7">
      <formula>$C$12=0</formula>
    </cfRule>
  </conditionalFormatting>
  <conditionalFormatting sqref="C161">
    <cfRule type="cellIs" dxfId="314" priority="6" operator="notEqual">
      <formula>1</formula>
    </cfRule>
  </conditionalFormatting>
  <conditionalFormatting sqref="C162">
    <cfRule type="expression" dxfId="313" priority="5">
      <formula>$C$25=1</formula>
    </cfRule>
  </conditionalFormatting>
  <conditionalFormatting sqref="C161:C162">
    <cfRule type="expression" dxfId="312" priority="4">
      <formula>$C$12=0</formula>
    </cfRule>
  </conditionalFormatting>
  <conditionalFormatting sqref="C178">
    <cfRule type="cellIs" dxfId="311" priority="3" operator="notEqual">
      <formula>1</formula>
    </cfRule>
  </conditionalFormatting>
  <conditionalFormatting sqref="C179">
    <cfRule type="expression" dxfId="310" priority="2">
      <formula>$C$25=1</formula>
    </cfRule>
  </conditionalFormatting>
  <conditionalFormatting sqref="C178:C179">
    <cfRule type="expression" dxfId="309" priority="1">
      <formula>$C$12=0</formula>
    </cfRule>
  </conditionalFormatting>
  <conditionalFormatting sqref="I7:I9">
    <cfRule type="expression" dxfId="308" priority="377">
      <formula>$I$6="Name of Tax"</formula>
    </cfRule>
  </conditionalFormatting>
  <conditionalFormatting sqref="K7:K9">
    <cfRule type="expression" dxfId="307" priority="378">
      <formula>$K$6="Name of Benefit"</formula>
    </cfRule>
  </conditionalFormatting>
  <conditionalFormatting sqref="L7:L9">
    <cfRule type="expression" dxfId="306" priority="379">
      <formula>$L$6="Name of Benefit"</formula>
    </cfRule>
  </conditionalFormatting>
  <dataValidations count="1">
    <dataValidation type="list" showInputMessage="1" showErrorMessage="1" errorTitle="Yes or No?" error="You must enter Yes or No in this box." promptTitle="Yes or No?" prompt="You must enter Yes or No in this box." sqref="G5" xr:uid="{00000000-0002-0000-0300-000000000000}">
      <formula1>$AA$4:$AA$5</formula1>
    </dataValidation>
  </dataValidations>
  <printOptions horizontalCentered="1"/>
  <pageMargins left="0.25" right="0.25" top="0.5" bottom="0.25" header="0.25" footer="0.25"/>
  <pageSetup scale="60" fitToHeight="4" orientation="landscape" r:id="rId1"/>
  <headerFooter alignWithMargins="0"/>
  <rowBreaks count="3" manualBreakCount="3">
    <brk id="60" max="11" man="1"/>
    <brk id="111" max="11" man="1"/>
    <brk id="162" max="11" man="1"/>
  </rowBreaks>
  <extLst>
    <ext xmlns:x14="http://schemas.microsoft.com/office/spreadsheetml/2009/9/main" uri="{78C0D931-6437-407d-A8EE-F0AAD7539E65}">
      <x14:conditionalFormattings>
        <x14:conditionalFormatting xmlns:xm="http://schemas.microsoft.com/office/excel/2006/main">
          <x14:cfRule type="expression" priority="357" id="{53A07220-3638-46B8-BAC3-14D20A8A966B}">
            <xm:f>'2) Your Programs'!$B$15=0</xm:f>
            <x14:dxf>
              <fill>
                <patternFill>
                  <bgColor theme="0" tint="-0.14996795556505021"/>
                </patternFill>
              </fill>
            </x14:dxf>
          </x14:cfRule>
          <xm:sqref>C14</xm:sqref>
        </x14:conditionalFormatting>
        <x14:conditionalFormatting xmlns:xm="http://schemas.microsoft.com/office/excel/2006/main">
          <x14:cfRule type="expression" priority="356" id="{B98F640D-DE64-4DEB-994A-E7EEB74A9963}">
            <xm:f>'2) Your Programs'!$B$16=0</xm:f>
            <x14:dxf>
              <fill>
                <patternFill>
                  <bgColor theme="0" tint="-0.14996795556505021"/>
                </patternFill>
              </fill>
            </x14:dxf>
          </x14:cfRule>
          <xm:sqref>C15</xm:sqref>
        </x14:conditionalFormatting>
        <x14:conditionalFormatting xmlns:xm="http://schemas.microsoft.com/office/excel/2006/main">
          <x14:cfRule type="expression" priority="355" id="{AA61AC1E-0F90-4E85-8247-F9C6F251986B}">
            <xm:f>'2) Your Programs'!$B$17=0</xm:f>
            <x14:dxf>
              <fill>
                <patternFill>
                  <bgColor theme="0" tint="-0.14996795556505021"/>
                </patternFill>
              </fill>
            </x14:dxf>
          </x14:cfRule>
          <xm:sqref>C16</xm:sqref>
        </x14:conditionalFormatting>
        <x14:conditionalFormatting xmlns:xm="http://schemas.microsoft.com/office/excel/2006/main">
          <x14:cfRule type="expression" priority="354" id="{F28C6205-FC04-4161-BFCC-11FAC7908BBB}">
            <xm:f>'2) Your Programs'!$B$18=0</xm:f>
            <x14:dxf>
              <fill>
                <patternFill>
                  <bgColor theme="0" tint="-0.14996795556505021"/>
                </patternFill>
              </fill>
            </x14:dxf>
          </x14:cfRule>
          <xm:sqref>C17</xm:sqref>
        </x14:conditionalFormatting>
        <x14:conditionalFormatting xmlns:xm="http://schemas.microsoft.com/office/excel/2006/main">
          <x14:cfRule type="expression" priority="353" id="{CFFC8696-1B50-49F9-86DE-E14BCE55A618}">
            <xm:f>'2) Your Programs'!$B$19=0</xm:f>
            <x14:dxf>
              <fill>
                <patternFill>
                  <bgColor theme="0" tint="-0.14996795556505021"/>
                </patternFill>
              </fill>
            </x14:dxf>
          </x14:cfRule>
          <xm:sqref>C18</xm:sqref>
        </x14:conditionalFormatting>
        <x14:conditionalFormatting xmlns:xm="http://schemas.microsoft.com/office/excel/2006/main">
          <x14:cfRule type="expression" priority="352" id="{733EEA1E-0013-4CD8-A505-D83DEB15E819}">
            <xm:f>'2) Your Programs'!$B$20=0</xm:f>
            <x14:dxf>
              <fill>
                <patternFill>
                  <bgColor theme="0" tint="-0.14996795556505021"/>
                </patternFill>
              </fill>
            </x14:dxf>
          </x14:cfRule>
          <xm:sqref>C19</xm:sqref>
        </x14:conditionalFormatting>
        <x14:conditionalFormatting xmlns:xm="http://schemas.microsoft.com/office/excel/2006/main">
          <x14:cfRule type="expression" priority="351" id="{A8840364-4C73-4E15-A886-F8F5E7E43F71}">
            <xm:f>'2) Your Programs'!$B$21=0</xm:f>
            <x14:dxf>
              <fill>
                <patternFill>
                  <bgColor theme="0" tint="-0.14996795556505021"/>
                </patternFill>
              </fill>
            </x14:dxf>
          </x14:cfRule>
          <xm:sqref>C20</xm:sqref>
        </x14:conditionalFormatting>
        <x14:conditionalFormatting xmlns:xm="http://schemas.microsoft.com/office/excel/2006/main">
          <x14:cfRule type="expression" priority="350" id="{41FDD2C8-1B2D-4110-9447-E8AC71D27B29}">
            <xm:f>'2) Your Programs'!$B$22=0</xm:f>
            <x14:dxf>
              <fill>
                <patternFill>
                  <bgColor theme="0" tint="-0.14996795556505021"/>
                </patternFill>
              </fill>
            </x14:dxf>
          </x14:cfRule>
          <xm:sqref>C21</xm:sqref>
        </x14:conditionalFormatting>
        <x14:conditionalFormatting xmlns:xm="http://schemas.microsoft.com/office/excel/2006/main">
          <x14:cfRule type="expression" priority="349" id="{11A24D7B-63F1-4FAC-95CC-5DC960BF9ED0}">
            <xm:f>'2) Your Programs'!$B$23=0</xm:f>
            <x14:dxf>
              <fill>
                <patternFill>
                  <bgColor theme="0" tint="-0.14996795556505021"/>
                </patternFill>
              </fill>
            </x14:dxf>
          </x14:cfRule>
          <xm:sqref>C22</xm:sqref>
        </x14:conditionalFormatting>
        <x14:conditionalFormatting xmlns:xm="http://schemas.microsoft.com/office/excel/2006/main">
          <x14:cfRule type="expression" priority="234" id="{819C83AD-C2F3-4A96-9DB6-ECA8451977B4}">
            <xm:f>'2) Your Programs'!$B$15=0</xm:f>
            <x14:dxf>
              <fill>
                <patternFill>
                  <bgColor theme="0" tint="-0.14996795556505021"/>
                </patternFill>
              </fill>
            </x14:dxf>
          </x14:cfRule>
          <xm:sqref>C31</xm:sqref>
        </x14:conditionalFormatting>
        <x14:conditionalFormatting xmlns:xm="http://schemas.microsoft.com/office/excel/2006/main">
          <x14:cfRule type="expression" priority="233" id="{8E490498-50E0-4BED-8A71-AE509D08389A}">
            <xm:f>'2) Your Programs'!$B$16=0</xm:f>
            <x14:dxf>
              <fill>
                <patternFill>
                  <bgColor theme="0" tint="-0.14996795556505021"/>
                </patternFill>
              </fill>
            </x14:dxf>
          </x14:cfRule>
          <xm:sqref>C32</xm:sqref>
        </x14:conditionalFormatting>
        <x14:conditionalFormatting xmlns:xm="http://schemas.microsoft.com/office/excel/2006/main">
          <x14:cfRule type="expression" priority="232" id="{4CDBB6F1-9CE4-4EA1-971E-9B475F3AE591}">
            <xm:f>'2) Your Programs'!$B$17=0</xm:f>
            <x14:dxf>
              <fill>
                <patternFill>
                  <bgColor theme="0" tint="-0.14996795556505021"/>
                </patternFill>
              </fill>
            </x14:dxf>
          </x14:cfRule>
          <xm:sqref>C33</xm:sqref>
        </x14:conditionalFormatting>
        <x14:conditionalFormatting xmlns:xm="http://schemas.microsoft.com/office/excel/2006/main">
          <x14:cfRule type="expression" priority="231" id="{537CA7BD-2494-4DF3-9307-9C47AEE156FD}">
            <xm:f>'2) Your Programs'!$B$18=0</xm:f>
            <x14:dxf>
              <fill>
                <patternFill>
                  <bgColor theme="0" tint="-0.14996795556505021"/>
                </patternFill>
              </fill>
            </x14:dxf>
          </x14:cfRule>
          <xm:sqref>C34</xm:sqref>
        </x14:conditionalFormatting>
        <x14:conditionalFormatting xmlns:xm="http://schemas.microsoft.com/office/excel/2006/main">
          <x14:cfRule type="expression" priority="230" id="{1D7AC9E0-AC59-448A-830A-E9D3E8726555}">
            <xm:f>'2) Your Programs'!$B$19=0</xm:f>
            <x14:dxf>
              <fill>
                <patternFill>
                  <bgColor theme="0" tint="-0.14996795556505021"/>
                </patternFill>
              </fill>
            </x14:dxf>
          </x14:cfRule>
          <xm:sqref>C35</xm:sqref>
        </x14:conditionalFormatting>
        <x14:conditionalFormatting xmlns:xm="http://schemas.microsoft.com/office/excel/2006/main">
          <x14:cfRule type="expression" priority="229" id="{A6A3217D-8F01-4992-8067-3394E5067753}">
            <xm:f>'2) Your Programs'!$B$20=0</xm:f>
            <x14:dxf>
              <fill>
                <patternFill>
                  <bgColor theme="0" tint="-0.14996795556505021"/>
                </patternFill>
              </fill>
            </x14:dxf>
          </x14:cfRule>
          <xm:sqref>C36</xm:sqref>
        </x14:conditionalFormatting>
        <x14:conditionalFormatting xmlns:xm="http://schemas.microsoft.com/office/excel/2006/main">
          <x14:cfRule type="expression" priority="228" id="{3DB5781C-7404-4CDE-8813-E1A144B4CB5E}">
            <xm:f>'2) Your Programs'!$B$21=0</xm:f>
            <x14:dxf>
              <fill>
                <patternFill>
                  <bgColor theme="0" tint="-0.14996795556505021"/>
                </patternFill>
              </fill>
            </x14:dxf>
          </x14:cfRule>
          <xm:sqref>C37</xm:sqref>
        </x14:conditionalFormatting>
        <x14:conditionalFormatting xmlns:xm="http://schemas.microsoft.com/office/excel/2006/main">
          <x14:cfRule type="expression" priority="227" id="{4801E371-5823-41B8-8BF8-0133F44516C7}">
            <xm:f>'2) Your Programs'!$B$22=0</xm:f>
            <x14:dxf>
              <fill>
                <patternFill>
                  <bgColor theme="0" tint="-0.14996795556505021"/>
                </patternFill>
              </fill>
            </x14:dxf>
          </x14:cfRule>
          <xm:sqref>C38</xm:sqref>
        </x14:conditionalFormatting>
        <x14:conditionalFormatting xmlns:xm="http://schemas.microsoft.com/office/excel/2006/main">
          <x14:cfRule type="expression" priority="226" id="{4A81F1A2-765F-4D9E-AC0E-20E12DD228AC}">
            <xm:f>'2) Your Programs'!$B$23=0</xm:f>
            <x14:dxf>
              <fill>
                <patternFill>
                  <bgColor theme="0" tint="-0.14996795556505021"/>
                </patternFill>
              </fill>
            </x14:dxf>
          </x14:cfRule>
          <xm:sqref>C39</xm:sqref>
        </x14:conditionalFormatting>
        <x14:conditionalFormatting xmlns:xm="http://schemas.microsoft.com/office/excel/2006/main">
          <x14:cfRule type="expression" priority="214" id="{186F0E80-7D5B-4CD4-ADB3-238E4BF7C789}">
            <xm:f>'2) Your Programs'!$B$15=0</xm:f>
            <x14:dxf>
              <fill>
                <patternFill>
                  <bgColor theme="0" tint="-0.14996795556505021"/>
                </patternFill>
              </fill>
            </x14:dxf>
          </x14:cfRule>
          <xm:sqref>C48</xm:sqref>
        </x14:conditionalFormatting>
        <x14:conditionalFormatting xmlns:xm="http://schemas.microsoft.com/office/excel/2006/main">
          <x14:cfRule type="expression" priority="213" id="{203F9746-5D8B-4650-AB3C-1407A549290F}">
            <xm:f>'2) Your Programs'!$B$16=0</xm:f>
            <x14:dxf>
              <fill>
                <patternFill>
                  <bgColor theme="0" tint="-0.14996795556505021"/>
                </patternFill>
              </fill>
            </x14:dxf>
          </x14:cfRule>
          <xm:sqref>C49</xm:sqref>
        </x14:conditionalFormatting>
        <x14:conditionalFormatting xmlns:xm="http://schemas.microsoft.com/office/excel/2006/main">
          <x14:cfRule type="expression" priority="212" id="{2C62C84C-2599-4645-A2AC-5BA10DE6859E}">
            <xm:f>'2) Your Programs'!$B$17=0</xm:f>
            <x14:dxf>
              <fill>
                <patternFill>
                  <bgColor theme="0" tint="-0.14996795556505021"/>
                </patternFill>
              </fill>
            </x14:dxf>
          </x14:cfRule>
          <xm:sqref>C50</xm:sqref>
        </x14:conditionalFormatting>
        <x14:conditionalFormatting xmlns:xm="http://schemas.microsoft.com/office/excel/2006/main">
          <x14:cfRule type="expression" priority="211" id="{56B19BD8-9E50-4EC7-960F-A013ED9898E6}">
            <xm:f>'2) Your Programs'!$B$18=0</xm:f>
            <x14:dxf>
              <fill>
                <patternFill>
                  <bgColor theme="0" tint="-0.14996795556505021"/>
                </patternFill>
              </fill>
            </x14:dxf>
          </x14:cfRule>
          <xm:sqref>C51</xm:sqref>
        </x14:conditionalFormatting>
        <x14:conditionalFormatting xmlns:xm="http://schemas.microsoft.com/office/excel/2006/main">
          <x14:cfRule type="expression" priority="210" id="{60831D3C-B179-416B-B7E9-27441E469F07}">
            <xm:f>'2) Your Programs'!$B$19=0</xm:f>
            <x14:dxf>
              <fill>
                <patternFill>
                  <bgColor theme="0" tint="-0.14996795556505021"/>
                </patternFill>
              </fill>
            </x14:dxf>
          </x14:cfRule>
          <xm:sqref>C52</xm:sqref>
        </x14:conditionalFormatting>
        <x14:conditionalFormatting xmlns:xm="http://schemas.microsoft.com/office/excel/2006/main">
          <x14:cfRule type="expression" priority="209" id="{4D096EB2-45B5-4695-ADB1-F00E625941F5}">
            <xm:f>'2) Your Programs'!$B$20=0</xm:f>
            <x14:dxf>
              <fill>
                <patternFill>
                  <bgColor theme="0" tint="-0.14996795556505021"/>
                </patternFill>
              </fill>
            </x14:dxf>
          </x14:cfRule>
          <xm:sqref>C53</xm:sqref>
        </x14:conditionalFormatting>
        <x14:conditionalFormatting xmlns:xm="http://schemas.microsoft.com/office/excel/2006/main">
          <x14:cfRule type="expression" priority="208" id="{5574DA17-B343-4944-BA07-3604BD788FAB}">
            <xm:f>'2) Your Programs'!$B$21=0</xm:f>
            <x14:dxf>
              <fill>
                <patternFill>
                  <bgColor theme="0" tint="-0.14996795556505021"/>
                </patternFill>
              </fill>
            </x14:dxf>
          </x14:cfRule>
          <xm:sqref>C54</xm:sqref>
        </x14:conditionalFormatting>
        <x14:conditionalFormatting xmlns:xm="http://schemas.microsoft.com/office/excel/2006/main">
          <x14:cfRule type="expression" priority="207" id="{EAFE6CB3-81AF-480C-95F5-7F8086F615A8}">
            <xm:f>'2) Your Programs'!$B$22=0</xm:f>
            <x14:dxf>
              <fill>
                <patternFill>
                  <bgColor theme="0" tint="-0.14996795556505021"/>
                </patternFill>
              </fill>
            </x14:dxf>
          </x14:cfRule>
          <xm:sqref>C55</xm:sqref>
        </x14:conditionalFormatting>
        <x14:conditionalFormatting xmlns:xm="http://schemas.microsoft.com/office/excel/2006/main">
          <x14:cfRule type="expression" priority="206" id="{5F71B761-A28B-4463-A2FB-67D22D6BE97B}">
            <xm:f>'2) Your Programs'!$B$23=0</xm:f>
            <x14:dxf>
              <fill>
                <patternFill>
                  <bgColor theme="0" tint="-0.14996795556505021"/>
                </patternFill>
              </fill>
            </x14:dxf>
          </x14:cfRule>
          <xm:sqref>C56</xm:sqref>
        </x14:conditionalFormatting>
        <x14:conditionalFormatting xmlns:xm="http://schemas.microsoft.com/office/excel/2006/main">
          <x14:cfRule type="expression" priority="194" id="{C8A9B387-8D04-4340-8FCF-9181C94E6D42}">
            <xm:f>'2) Your Programs'!$B$15=0</xm:f>
            <x14:dxf>
              <fill>
                <patternFill>
                  <bgColor theme="0" tint="-0.14996795556505021"/>
                </patternFill>
              </fill>
            </x14:dxf>
          </x14:cfRule>
          <xm:sqref>C65</xm:sqref>
        </x14:conditionalFormatting>
        <x14:conditionalFormatting xmlns:xm="http://schemas.microsoft.com/office/excel/2006/main">
          <x14:cfRule type="expression" priority="193" id="{68A14603-2EFD-4819-B7BA-91BB22146646}">
            <xm:f>'2) Your Programs'!$B$16=0</xm:f>
            <x14:dxf>
              <fill>
                <patternFill>
                  <bgColor theme="0" tint="-0.14996795556505021"/>
                </patternFill>
              </fill>
            </x14:dxf>
          </x14:cfRule>
          <xm:sqref>C66</xm:sqref>
        </x14:conditionalFormatting>
        <x14:conditionalFormatting xmlns:xm="http://schemas.microsoft.com/office/excel/2006/main">
          <x14:cfRule type="expression" priority="192" id="{6674B9FF-FBFF-4C90-9985-5541277E4767}">
            <xm:f>'2) Your Programs'!$B$17=0</xm:f>
            <x14:dxf>
              <fill>
                <patternFill>
                  <bgColor theme="0" tint="-0.14996795556505021"/>
                </patternFill>
              </fill>
            </x14:dxf>
          </x14:cfRule>
          <xm:sqref>C67</xm:sqref>
        </x14:conditionalFormatting>
        <x14:conditionalFormatting xmlns:xm="http://schemas.microsoft.com/office/excel/2006/main">
          <x14:cfRule type="expression" priority="191" id="{D76141DD-4DDB-420A-AA05-ED3519845A30}">
            <xm:f>'2) Your Programs'!$B$18=0</xm:f>
            <x14:dxf>
              <fill>
                <patternFill>
                  <bgColor theme="0" tint="-0.14996795556505021"/>
                </patternFill>
              </fill>
            </x14:dxf>
          </x14:cfRule>
          <xm:sqref>C68</xm:sqref>
        </x14:conditionalFormatting>
        <x14:conditionalFormatting xmlns:xm="http://schemas.microsoft.com/office/excel/2006/main">
          <x14:cfRule type="expression" priority="190" id="{90A5134D-7E45-42BE-8440-CED024744D54}">
            <xm:f>'2) Your Programs'!$B$19=0</xm:f>
            <x14:dxf>
              <fill>
                <patternFill>
                  <bgColor theme="0" tint="-0.14996795556505021"/>
                </patternFill>
              </fill>
            </x14:dxf>
          </x14:cfRule>
          <xm:sqref>C69</xm:sqref>
        </x14:conditionalFormatting>
        <x14:conditionalFormatting xmlns:xm="http://schemas.microsoft.com/office/excel/2006/main">
          <x14:cfRule type="expression" priority="189" id="{4DF8ED54-0439-4C84-90E6-2A1F748BE88B}">
            <xm:f>'2) Your Programs'!$B$20=0</xm:f>
            <x14:dxf>
              <fill>
                <patternFill>
                  <bgColor theme="0" tint="-0.14996795556505021"/>
                </patternFill>
              </fill>
            </x14:dxf>
          </x14:cfRule>
          <xm:sqref>C70</xm:sqref>
        </x14:conditionalFormatting>
        <x14:conditionalFormatting xmlns:xm="http://schemas.microsoft.com/office/excel/2006/main">
          <x14:cfRule type="expression" priority="188" id="{F9A413BC-5DB4-4FE8-BAD0-BF83F5A05DC6}">
            <xm:f>'2) Your Programs'!$B$21=0</xm:f>
            <x14:dxf>
              <fill>
                <patternFill>
                  <bgColor theme="0" tint="-0.14996795556505021"/>
                </patternFill>
              </fill>
            </x14:dxf>
          </x14:cfRule>
          <xm:sqref>C71</xm:sqref>
        </x14:conditionalFormatting>
        <x14:conditionalFormatting xmlns:xm="http://schemas.microsoft.com/office/excel/2006/main">
          <x14:cfRule type="expression" priority="187" id="{EC74519A-7AF5-45F5-8D18-F9C5A104A252}">
            <xm:f>'2) Your Programs'!$B$22=0</xm:f>
            <x14:dxf>
              <fill>
                <patternFill>
                  <bgColor theme="0" tint="-0.14996795556505021"/>
                </patternFill>
              </fill>
            </x14:dxf>
          </x14:cfRule>
          <xm:sqref>C72</xm:sqref>
        </x14:conditionalFormatting>
        <x14:conditionalFormatting xmlns:xm="http://schemas.microsoft.com/office/excel/2006/main">
          <x14:cfRule type="expression" priority="186" id="{C2CD1D15-97C8-408B-8C2A-2D07C2799C50}">
            <xm:f>'2) Your Programs'!$B$23=0</xm:f>
            <x14:dxf>
              <fill>
                <patternFill>
                  <bgColor theme="0" tint="-0.14996795556505021"/>
                </patternFill>
              </fill>
            </x14:dxf>
          </x14:cfRule>
          <xm:sqref>C73</xm:sqref>
        </x14:conditionalFormatting>
        <x14:conditionalFormatting xmlns:xm="http://schemas.microsoft.com/office/excel/2006/main">
          <x14:cfRule type="expression" priority="174" id="{CE8F2380-E2E7-43DB-9126-8B1313B99879}">
            <xm:f>'2) Your Programs'!$B$15=0</xm:f>
            <x14:dxf>
              <fill>
                <patternFill>
                  <bgColor theme="0" tint="-0.14996795556505021"/>
                </patternFill>
              </fill>
            </x14:dxf>
          </x14:cfRule>
          <xm:sqref>C82</xm:sqref>
        </x14:conditionalFormatting>
        <x14:conditionalFormatting xmlns:xm="http://schemas.microsoft.com/office/excel/2006/main">
          <x14:cfRule type="expression" priority="173" id="{CED276EF-93B6-43E2-92FB-D08D271F20EB}">
            <xm:f>'2) Your Programs'!$B$16=0</xm:f>
            <x14:dxf>
              <fill>
                <patternFill>
                  <bgColor theme="0" tint="-0.14996795556505021"/>
                </patternFill>
              </fill>
            </x14:dxf>
          </x14:cfRule>
          <xm:sqref>C83</xm:sqref>
        </x14:conditionalFormatting>
        <x14:conditionalFormatting xmlns:xm="http://schemas.microsoft.com/office/excel/2006/main">
          <x14:cfRule type="expression" priority="172" id="{930FBB9F-0973-4D71-BDDA-695104DC1F75}">
            <xm:f>'2) Your Programs'!$B$17=0</xm:f>
            <x14:dxf>
              <fill>
                <patternFill>
                  <bgColor theme="0" tint="-0.14996795556505021"/>
                </patternFill>
              </fill>
            </x14:dxf>
          </x14:cfRule>
          <xm:sqref>C84</xm:sqref>
        </x14:conditionalFormatting>
        <x14:conditionalFormatting xmlns:xm="http://schemas.microsoft.com/office/excel/2006/main">
          <x14:cfRule type="expression" priority="171" id="{91525723-7D0E-4BA7-869A-E2BAF49E99B7}">
            <xm:f>'2) Your Programs'!$B$18=0</xm:f>
            <x14:dxf>
              <fill>
                <patternFill>
                  <bgColor theme="0" tint="-0.14996795556505021"/>
                </patternFill>
              </fill>
            </x14:dxf>
          </x14:cfRule>
          <xm:sqref>C85</xm:sqref>
        </x14:conditionalFormatting>
        <x14:conditionalFormatting xmlns:xm="http://schemas.microsoft.com/office/excel/2006/main">
          <x14:cfRule type="expression" priority="170" id="{55BB52D1-0308-40FD-AA2D-DF90A81DE88D}">
            <xm:f>'2) Your Programs'!$B$19=0</xm:f>
            <x14:dxf>
              <fill>
                <patternFill>
                  <bgColor theme="0" tint="-0.14996795556505021"/>
                </patternFill>
              </fill>
            </x14:dxf>
          </x14:cfRule>
          <xm:sqref>C86</xm:sqref>
        </x14:conditionalFormatting>
        <x14:conditionalFormatting xmlns:xm="http://schemas.microsoft.com/office/excel/2006/main">
          <x14:cfRule type="expression" priority="169" id="{C89DDF8E-4AF0-4325-869B-0E6C0262F84E}">
            <xm:f>'2) Your Programs'!$B$20=0</xm:f>
            <x14:dxf>
              <fill>
                <patternFill>
                  <bgColor theme="0" tint="-0.14996795556505021"/>
                </patternFill>
              </fill>
            </x14:dxf>
          </x14:cfRule>
          <xm:sqref>C87</xm:sqref>
        </x14:conditionalFormatting>
        <x14:conditionalFormatting xmlns:xm="http://schemas.microsoft.com/office/excel/2006/main">
          <x14:cfRule type="expression" priority="168" id="{505449DA-A8ED-43EC-8DE6-C3E3F69CA144}">
            <xm:f>'2) Your Programs'!$B$21=0</xm:f>
            <x14:dxf>
              <fill>
                <patternFill>
                  <bgColor theme="0" tint="-0.14996795556505021"/>
                </patternFill>
              </fill>
            </x14:dxf>
          </x14:cfRule>
          <xm:sqref>C88</xm:sqref>
        </x14:conditionalFormatting>
        <x14:conditionalFormatting xmlns:xm="http://schemas.microsoft.com/office/excel/2006/main">
          <x14:cfRule type="expression" priority="167" id="{A61A1AC2-B1B1-45D1-98C9-FD5C8CE713FD}">
            <xm:f>'2) Your Programs'!$B$22=0</xm:f>
            <x14:dxf>
              <fill>
                <patternFill>
                  <bgColor theme="0" tint="-0.14996795556505021"/>
                </patternFill>
              </fill>
            </x14:dxf>
          </x14:cfRule>
          <xm:sqref>C89</xm:sqref>
        </x14:conditionalFormatting>
        <x14:conditionalFormatting xmlns:xm="http://schemas.microsoft.com/office/excel/2006/main">
          <x14:cfRule type="expression" priority="166" id="{B2ECC78F-5A58-4C27-B0BF-3555A4321CAD}">
            <xm:f>'2) Your Programs'!$B$23=0</xm:f>
            <x14:dxf>
              <fill>
                <patternFill>
                  <bgColor theme="0" tint="-0.14996795556505021"/>
                </patternFill>
              </fill>
            </x14:dxf>
          </x14:cfRule>
          <xm:sqref>C90</xm:sqref>
        </x14:conditionalFormatting>
        <x14:conditionalFormatting xmlns:xm="http://schemas.microsoft.com/office/excel/2006/main">
          <x14:cfRule type="expression" priority="154" id="{E8A93AD4-3683-4C21-87D2-52516A080932}">
            <xm:f>'2) Your Programs'!$B$15=0</xm:f>
            <x14:dxf>
              <fill>
                <patternFill>
                  <bgColor theme="0" tint="-0.14996795556505021"/>
                </patternFill>
              </fill>
            </x14:dxf>
          </x14:cfRule>
          <xm:sqref>C99</xm:sqref>
        </x14:conditionalFormatting>
        <x14:conditionalFormatting xmlns:xm="http://schemas.microsoft.com/office/excel/2006/main">
          <x14:cfRule type="expression" priority="153" id="{D3318F58-31B1-4928-A639-2D4F82BA54D2}">
            <xm:f>'2) Your Programs'!$B$16=0</xm:f>
            <x14:dxf>
              <fill>
                <patternFill>
                  <bgColor theme="0" tint="-0.14996795556505021"/>
                </patternFill>
              </fill>
            </x14:dxf>
          </x14:cfRule>
          <xm:sqref>C100</xm:sqref>
        </x14:conditionalFormatting>
        <x14:conditionalFormatting xmlns:xm="http://schemas.microsoft.com/office/excel/2006/main">
          <x14:cfRule type="expression" priority="152" id="{0745D3C8-63B0-474E-BC0F-9862CA946BCE}">
            <xm:f>'2) Your Programs'!$B$17=0</xm:f>
            <x14:dxf>
              <fill>
                <patternFill>
                  <bgColor theme="0" tint="-0.14996795556505021"/>
                </patternFill>
              </fill>
            </x14:dxf>
          </x14:cfRule>
          <xm:sqref>C101</xm:sqref>
        </x14:conditionalFormatting>
        <x14:conditionalFormatting xmlns:xm="http://schemas.microsoft.com/office/excel/2006/main">
          <x14:cfRule type="expression" priority="151" id="{3AE9A64D-04F1-409E-94C5-FA12BDF19695}">
            <xm:f>'2) Your Programs'!$B$18=0</xm:f>
            <x14:dxf>
              <fill>
                <patternFill>
                  <bgColor theme="0" tint="-0.14996795556505021"/>
                </patternFill>
              </fill>
            </x14:dxf>
          </x14:cfRule>
          <xm:sqref>C102</xm:sqref>
        </x14:conditionalFormatting>
        <x14:conditionalFormatting xmlns:xm="http://schemas.microsoft.com/office/excel/2006/main">
          <x14:cfRule type="expression" priority="150" id="{A72862D2-2693-4E28-8558-27421D02BE56}">
            <xm:f>'2) Your Programs'!$B$19=0</xm:f>
            <x14:dxf>
              <fill>
                <patternFill>
                  <bgColor theme="0" tint="-0.14996795556505021"/>
                </patternFill>
              </fill>
            </x14:dxf>
          </x14:cfRule>
          <xm:sqref>C103</xm:sqref>
        </x14:conditionalFormatting>
        <x14:conditionalFormatting xmlns:xm="http://schemas.microsoft.com/office/excel/2006/main">
          <x14:cfRule type="expression" priority="149" id="{E1694EB5-E125-4F96-9E9A-B65BED3951D3}">
            <xm:f>'2) Your Programs'!$B$20=0</xm:f>
            <x14:dxf>
              <fill>
                <patternFill>
                  <bgColor theme="0" tint="-0.14996795556505021"/>
                </patternFill>
              </fill>
            </x14:dxf>
          </x14:cfRule>
          <xm:sqref>C104</xm:sqref>
        </x14:conditionalFormatting>
        <x14:conditionalFormatting xmlns:xm="http://schemas.microsoft.com/office/excel/2006/main">
          <x14:cfRule type="expression" priority="148" id="{BD1C698D-205E-4C20-9FCC-10A56E0C67BB}">
            <xm:f>'2) Your Programs'!$B$21=0</xm:f>
            <x14:dxf>
              <fill>
                <patternFill>
                  <bgColor theme="0" tint="-0.14996795556505021"/>
                </patternFill>
              </fill>
            </x14:dxf>
          </x14:cfRule>
          <xm:sqref>C105</xm:sqref>
        </x14:conditionalFormatting>
        <x14:conditionalFormatting xmlns:xm="http://schemas.microsoft.com/office/excel/2006/main">
          <x14:cfRule type="expression" priority="147" id="{97EA1B88-92A9-4418-B624-CA620FD3FF42}">
            <xm:f>'2) Your Programs'!$B$22=0</xm:f>
            <x14:dxf>
              <fill>
                <patternFill>
                  <bgColor theme="0" tint="-0.14996795556505021"/>
                </patternFill>
              </fill>
            </x14:dxf>
          </x14:cfRule>
          <xm:sqref>C106</xm:sqref>
        </x14:conditionalFormatting>
        <x14:conditionalFormatting xmlns:xm="http://schemas.microsoft.com/office/excel/2006/main">
          <x14:cfRule type="expression" priority="146" id="{9783BCDF-D482-42AF-B19D-095234684A44}">
            <xm:f>'2) Your Programs'!$B$23=0</xm:f>
            <x14:dxf>
              <fill>
                <patternFill>
                  <bgColor theme="0" tint="-0.14996795556505021"/>
                </patternFill>
              </fill>
            </x14:dxf>
          </x14:cfRule>
          <xm:sqref>C107</xm:sqref>
        </x14:conditionalFormatting>
        <x14:conditionalFormatting xmlns:xm="http://schemas.microsoft.com/office/excel/2006/main">
          <x14:cfRule type="expression" priority="134" id="{0EA7E3A4-EC90-4587-A610-88063C96F59E}">
            <xm:f>'2) Your Programs'!$B$15=0</xm:f>
            <x14:dxf>
              <fill>
                <patternFill>
                  <bgColor theme="0" tint="-0.14996795556505021"/>
                </patternFill>
              </fill>
            </x14:dxf>
          </x14:cfRule>
          <xm:sqref>C116</xm:sqref>
        </x14:conditionalFormatting>
        <x14:conditionalFormatting xmlns:xm="http://schemas.microsoft.com/office/excel/2006/main">
          <x14:cfRule type="expression" priority="133" id="{9B577751-5C07-4717-8CA6-74EBE9C05C74}">
            <xm:f>'2) Your Programs'!$B$16=0</xm:f>
            <x14:dxf>
              <fill>
                <patternFill>
                  <bgColor theme="0" tint="-0.14996795556505021"/>
                </patternFill>
              </fill>
            </x14:dxf>
          </x14:cfRule>
          <xm:sqref>C117</xm:sqref>
        </x14:conditionalFormatting>
        <x14:conditionalFormatting xmlns:xm="http://schemas.microsoft.com/office/excel/2006/main">
          <x14:cfRule type="expression" priority="132" id="{29144B1B-CA31-4B4A-863E-1FD6EFBD65AC}">
            <xm:f>'2) Your Programs'!$B$17=0</xm:f>
            <x14:dxf>
              <fill>
                <patternFill>
                  <bgColor theme="0" tint="-0.14996795556505021"/>
                </patternFill>
              </fill>
            </x14:dxf>
          </x14:cfRule>
          <xm:sqref>C118</xm:sqref>
        </x14:conditionalFormatting>
        <x14:conditionalFormatting xmlns:xm="http://schemas.microsoft.com/office/excel/2006/main">
          <x14:cfRule type="expression" priority="131" id="{0EEDFF3D-657B-4859-87A1-E14132B4AC4F}">
            <xm:f>'2) Your Programs'!$B$18=0</xm:f>
            <x14:dxf>
              <fill>
                <patternFill>
                  <bgColor theme="0" tint="-0.14996795556505021"/>
                </patternFill>
              </fill>
            </x14:dxf>
          </x14:cfRule>
          <xm:sqref>C119</xm:sqref>
        </x14:conditionalFormatting>
        <x14:conditionalFormatting xmlns:xm="http://schemas.microsoft.com/office/excel/2006/main">
          <x14:cfRule type="expression" priority="130" id="{AF2FD9C1-A788-4C65-A487-D5049F2EE7D8}">
            <xm:f>'2) Your Programs'!$B$19=0</xm:f>
            <x14:dxf>
              <fill>
                <patternFill>
                  <bgColor theme="0" tint="-0.14996795556505021"/>
                </patternFill>
              </fill>
            </x14:dxf>
          </x14:cfRule>
          <xm:sqref>C120</xm:sqref>
        </x14:conditionalFormatting>
        <x14:conditionalFormatting xmlns:xm="http://schemas.microsoft.com/office/excel/2006/main">
          <x14:cfRule type="expression" priority="129" id="{0B57B13E-59A1-41BC-A93A-E877C7C42A29}">
            <xm:f>'2) Your Programs'!$B$20=0</xm:f>
            <x14:dxf>
              <fill>
                <patternFill>
                  <bgColor theme="0" tint="-0.14996795556505021"/>
                </patternFill>
              </fill>
            </x14:dxf>
          </x14:cfRule>
          <xm:sqref>C121</xm:sqref>
        </x14:conditionalFormatting>
        <x14:conditionalFormatting xmlns:xm="http://schemas.microsoft.com/office/excel/2006/main">
          <x14:cfRule type="expression" priority="128" id="{6AA7228C-A196-4753-AB34-B2D1F5EC193A}">
            <xm:f>'2) Your Programs'!$B$21=0</xm:f>
            <x14:dxf>
              <fill>
                <patternFill>
                  <bgColor theme="0" tint="-0.14996795556505021"/>
                </patternFill>
              </fill>
            </x14:dxf>
          </x14:cfRule>
          <xm:sqref>C122</xm:sqref>
        </x14:conditionalFormatting>
        <x14:conditionalFormatting xmlns:xm="http://schemas.microsoft.com/office/excel/2006/main">
          <x14:cfRule type="expression" priority="127" id="{2EC37006-481C-438B-8806-DAA6F906A1C5}">
            <xm:f>'2) Your Programs'!$B$22=0</xm:f>
            <x14:dxf>
              <fill>
                <patternFill>
                  <bgColor theme="0" tint="-0.14996795556505021"/>
                </patternFill>
              </fill>
            </x14:dxf>
          </x14:cfRule>
          <xm:sqref>C123</xm:sqref>
        </x14:conditionalFormatting>
        <x14:conditionalFormatting xmlns:xm="http://schemas.microsoft.com/office/excel/2006/main">
          <x14:cfRule type="expression" priority="126" id="{82A16F21-C842-466B-94A9-0752AAAE1621}">
            <xm:f>'2) Your Programs'!$B$23=0</xm:f>
            <x14:dxf>
              <fill>
                <patternFill>
                  <bgColor theme="0" tint="-0.14996795556505021"/>
                </patternFill>
              </fill>
            </x14:dxf>
          </x14:cfRule>
          <xm:sqref>C124</xm:sqref>
        </x14:conditionalFormatting>
        <x14:conditionalFormatting xmlns:xm="http://schemas.microsoft.com/office/excel/2006/main">
          <x14:cfRule type="expression" priority="114" id="{21738D6E-E71B-4E08-81C6-1CA93F8AEF41}">
            <xm:f>'2) Your Programs'!$B$15=0</xm:f>
            <x14:dxf>
              <fill>
                <patternFill>
                  <bgColor theme="0" tint="-0.14996795556505021"/>
                </patternFill>
              </fill>
            </x14:dxf>
          </x14:cfRule>
          <xm:sqref>C133</xm:sqref>
        </x14:conditionalFormatting>
        <x14:conditionalFormatting xmlns:xm="http://schemas.microsoft.com/office/excel/2006/main">
          <x14:cfRule type="expression" priority="113" id="{4435FD1D-5ADB-4631-8179-3B2A5AE7E198}">
            <xm:f>'2) Your Programs'!$B$16=0</xm:f>
            <x14:dxf>
              <fill>
                <patternFill>
                  <bgColor theme="0" tint="-0.14996795556505021"/>
                </patternFill>
              </fill>
            </x14:dxf>
          </x14:cfRule>
          <xm:sqref>C134</xm:sqref>
        </x14:conditionalFormatting>
        <x14:conditionalFormatting xmlns:xm="http://schemas.microsoft.com/office/excel/2006/main">
          <x14:cfRule type="expression" priority="112" id="{6244CF87-3235-4179-8747-153A18E1C23E}">
            <xm:f>'2) Your Programs'!$B$17=0</xm:f>
            <x14:dxf>
              <fill>
                <patternFill>
                  <bgColor theme="0" tint="-0.14996795556505021"/>
                </patternFill>
              </fill>
            </x14:dxf>
          </x14:cfRule>
          <xm:sqref>C135</xm:sqref>
        </x14:conditionalFormatting>
        <x14:conditionalFormatting xmlns:xm="http://schemas.microsoft.com/office/excel/2006/main">
          <x14:cfRule type="expression" priority="111" id="{F621F66A-4DF4-44F7-8646-DF7886AE04A5}">
            <xm:f>'2) Your Programs'!$B$18=0</xm:f>
            <x14:dxf>
              <fill>
                <patternFill>
                  <bgColor theme="0" tint="-0.14996795556505021"/>
                </patternFill>
              </fill>
            </x14:dxf>
          </x14:cfRule>
          <xm:sqref>C136</xm:sqref>
        </x14:conditionalFormatting>
        <x14:conditionalFormatting xmlns:xm="http://schemas.microsoft.com/office/excel/2006/main">
          <x14:cfRule type="expression" priority="110" id="{6204021F-2F60-4A5D-BF9B-804EDCDEEFBE}">
            <xm:f>'2) Your Programs'!$B$19=0</xm:f>
            <x14:dxf>
              <fill>
                <patternFill>
                  <bgColor theme="0" tint="-0.14996795556505021"/>
                </patternFill>
              </fill>
            </x14:dxf>
          </x14:cfRule>
          <xm:sqref>C137</xm:sqref>
        </x14:conditionalFormatting>
        <x14:conditionalFormatting xmlns:xm="http://schemas.microsoft.com/office/excel/2006/main">
          <x14:cfRule type="expression" priority="109" id="{0AA171A6-9031-41AE-A6B7-B01FDBEF76A8}">
            <xm:f>'2) Your Programs'!$B$20=0</xm:f>
            <x14:dxf>
              <fill>
                <patternFill>
                  <bgColor theme="0" tint="-0.14996795556505021"/>
                </patternFill>
              </fill>
            </x14:dxf>
          </x14:cfRule>
          <xm:sqref>C138</xm:sqref>
        </x14:conditionalFormatting>
        <x14:conditionalFormatting xmlns:xm="http://schemas.microsoft.com/office/excel/2006/main">
          <x14:cfRule type="expression" priority="108" id="{39201687-6665-411C-AA35-95E70E6D9592}">
            <xm:f>'2) Your Programs'!$B$21=0</xm:f>
            <x14:dxf>
              <fill>
                <patternFill>
                  <bgColor theme="0" tint="-0.14996795556505021"/>
                </patternFill>
              </fill>
            </x14:dxf>
          </x14:cfRule>
          <xm:sqref>C139</xm:sqref>
        </x14:conditionalFormatting>
        <x14:conditionalFormatting xmlns:xm="http://schemas.microsoft.com/office/excel/2006/main">
          <x14:cfRule type="expression" priority="107" id="{E4F4D17E-060B-464A-BC75-B911F77BB745}">
            <xm:f>'2) Your Programs'!$B$22=0</xm:f>
            <x14:dxf>
              <fill>
                <patternFill>
                  <bgColor theme="0" tint="-0.14996795556505021"/>
                </patternFill>
              </fill>
            </x14:dxf>
          </x14:cfRule>
          <xm:sqref>C140</xm:sqref>
        </x14:conditionalFormatting>
        <x14:conditionalFormatting xmlns:xm="http://schemas.microsoft.com/office/excel/2006/main">
          <x14:cfRule type="expression" priority="106" id="{8CAC30F1-5BEB-4B27-96C5-2498D062A8BE}">
            <xm:f>'2) Your Programs'!$B$23=0</xm:f>
            <x14:dxf>
              <fill>
                <patternFill>
                  <bgColor theme="0" tint="-0.14996795556505021"/>
                </patternFill>
              </fill>
            </x14:dxf>
          </x14:cfRule>
          <xm:sqref>C141</xm:sqref>
        </x14:conditionalFormatting>
        <x14:conditionalFormatting xmlns:xm="http://schemas.microsoft.com/office/excel/2006/main">
          <x14:cfRule type="expression" priority="94" id="{7E595B30-4335-42BD-AC37-88A1538F9593}">
            <xm:f>'2) Your Programs'!$B$15=0</xm:f>
            <x14:dxf>
              <fill>
                <patternFill>
                  <bgColor theme="0" tint="-0.14996795556505021"/>
                </patternFill>
              </fill>
            </x14:dxf>
          </x14:cfRule>
          <xm:sqref>C150</xm:sqref>
        </x14:conditionalFormatting>
        <x14:conditionalFormatting xmlns:xm="http://schemas.microsoft.com/office/excel/2006/main">
          <x14:cfRule type="expression" priority="93" id="{0DF200DC-19DA-44D8-8860-2CA1ADDB0683}">
            <xm:f>'2) Your Programs'!$B$16=0</xm:f>
            <x14:dxf>
              <fill>
                <patternFill>
                  <bgColor theme="0" tint="-0.14996795556505021"/>
                </patternFill>
              </fill>
            </x14:dxf>
          </x14:cfRule>
          <xm:sqref>C151</xm:sqref>
        </x14:conditionalFormatting>
        <x14:conditionalFormatting xmlns:xm="http://schemas.microsoft.com/office/excel/2006/main">
          <x14:cfRule type="expression" priority="92" id="{8A212E79-9ABF-45C5-B31B-DA4FF3C19BFA}">
            <xm:f>'2) Your Programs'!$B$17=0</xm:f>
            <x14:dxf>
              <fill>
                <patternFill>
                  <bgColor theme="0" tint="-0.14996795556505021"/>
                </patternFill>
              </fill>
            </x14:dxf>
          </x14:cfRule>
          <xm:sqref>C152</xm:sqref>
        </x14:conditionalFormatting>
        <x14:conditionalFormatting xmlns:xm="http://schemas.microsoft.com/office/excel/2006/main">
          <x14:cfRule type="expression" priority="91" id="{BA87E5AB-B385-43CE-8CFA-7B52C11AEB00}">
            <xm:f>'2) Your Programs'!$B$18=0</xm:f>
            <x14:dxf>
              <fill>
                <patternFill>
                  <bgColor theme="0" tint="-0.14996795556505021"/>
                </patternFill>
              </fill>
            </x14:dxf>
          </x14:cfRule>
          <xm:sqref>C153</xm:sqref>
        </x14:conditionalFormatting>
        <x14:conditionalFormatting xmlns:xm="http://schemas.microsoft.com/office/excel/2006/main">
          <x14:cfRule type="expression" priority="90" id="{7BDF54CE-C194-4E9D-B16A-9301C2900C81}">
            <xm:f>'2) Your Programs'!$B$19=0</xm:f>
            <x14:dxf>
              <fill>
                <patternFill>
                  <bgColor theme="0" tint="-0.14996795556505021"/>
                </patternFill>
              </fill>
            </x14:dxf>
          </x14:cfRule>
          <xm:sqref>C154</xm:sqref>
        </x14:conditionalFormatting>
        <x14:conditionalFormatting xmlns:xm="http://schemas.microsoft.com/office/excel/2006/main">
          <x14:cfRule type="expression" priority="89" id="{8A984C76-6E0B-4C17-BA83-7C2B2341E880}">
            <xm:f>'2) Your Programs'!$B$20=0</xm:f>
            <x14:dxf>
              <fill>
                <patternFill>
                  <bgColor theme="0" tint="-0.14996795556505021"/>
                </patternFill>
              </fill>
            </x14:dxf>
          </x14:cfRule>
          <xm:sqref>C155</xm:sqref>
        </x14:conditionalFormatting>
        <x14:conditionalFormatting xmlns:xm="http://schemas.microsoft.com/office/excel/2006/main">
          <x14:cfRule type="expression" priority="88" id="{B24405A3-B8EC-414B-9188-836E105B26AB}">
            <xm:f>'2) Your Programs'!$B$21=0</xm:f>
            <x14:dxf>
              <fill>
                <patternFill>
                  <bgColor theme="0" tint="-0.14996795556505021"/>
                </patternFill>
              </fill>
            </x14:dxf>
          </x14:cfRule>
          <xm:sqref>C156</xm:sqref>
        </x14:conditionalFormatting>
        <x14:conditionalFormatting xmlns:xm="http://schemas.microsoft.com/office/excel/2006/main">
          <x14:cfRule type="expression" priority="87" id="{73DFD371-4507-4541-8277-DA45CB155416}">
            <xm:f>'2) Your Programs'!$B$22=0</xm:f>
            <x14:dxf>
              <fill>
                <patternFill>
                  <bgColor theme="0" tint="-0.14996795556505021"/>
                </patternFill>
              </fill>
            </x14:dxf>
          </x14:cfRule>
          <xm:sqref>C157</xm:sqref>
        </x14:conditionalFormatting>
        <x14:conditionalFormatting xmlns:xm="http://schemas.microsoft.com/office/excel/2006/main">
          <x14:cfRule type="expression" priority="86" id="{B2495EBD-B97A-4693-8ED7-90FFABB4040B}">
            <xm:f>'2) Your Programs'!$B$23=0</xm:f>
            <x14:dxf>
              <fill>
                <patternFill>
                  <bgColor theme="0" tint="-0.14996795556505021"/>
                </patternFill>
              </fill>
            </x14:dxf>
          </x14:cfRule>
          <xm:sqref>C158</xm:sqref>
        </x14:conditionalFormatting>
        <x14:conditionalFormatting xmlns:xm="http://schemas.microsoft.com/office/excel/2006/main">
          <x14:cfRule type="expression" priority="74" id="{5491C64E-99BA-4558-BCB5-DA6A21543816}">
            <xm:f>'2) Your Programs'!$B$15=0</xm:f>
            <x14:dxf>
              <fill>
                <patternFill>
                  <bgColor theme="0" tint="-0.14996795556505021"/>
                </patternFill>
              </fill>
            </x14:dxf>
          </x14:cfRule>
          <xm:sqref>C167</xm:sqref>
        </x14:conditionalFormatting>
        <x14:conditionalFormatting xmlns:xm="http://schemas.microsoft.com/office/excel/2006/main">
          <x14:cfRule type="expression" priority="73" id="{72172C2D-7223-4AC3-B910-BBC0CBC06E49}">
            <xm:f>'2) Your Programs'!$B$16=0</xm:f>
            <x14:dxf>
              <fill>
                <patternFill>
                  <bgColor theme="0" tint="-0.14996795556505021"/>
                </patternFill>
              </fill>
            </x14:dxf>
          </x14:cfRule>
          <xm:sqref>C168</xm:sqref>
        </x14:conditionalFormatting>
        <x14:conditionalFormatting xmlns:xm="http://schemas.microsoft.com/office/excel/2006/main">
          <x14:cfRule type="expression" priority="72" id="{F5A35E76-DD9B-4CDA-80F8-724ED1C185C5}">
            <xm:f>'2) Your Programs'!$B$17=0</xm:f>
            <x14:dxf>
              <fill>
                <patternFill>
                  <bgColor theme="0" tint="-0.14996795556505021"/>
                </patternFill>
              </fill>
            </x14:dxf>
          </x14:cfRule>
          <xm:sqref>C169</xm:sqref>
        </x14:conditionalFormatting>
        <x14:conditionalFormatting xmlns:xm="http://schemas.microsoft.com/office/excel/2006/main">
          <x14:cfRule type="expression" priority="71" id="{2F7E31A3-CF4B-40ED-85AC-C2BBECA9FA7C}">
            <xm:f>'2) Your Programs'!$B$18=0</xm:f>
            <x14:dxf>
              <fill>
                <patternFill>
                  <bgColor theme="0" tint="-0.14996795556505021"/>
                </patternFill>
              </fill>
            </x14:dxf>
          </x14:cfRule>
          <xm:sqref>C170</xm:sqref>
        </x14:conditionalFormatting>
        <x14:conditionalFormatting xmlns:xm="http://schemas.microsoft.com/office/excel/2006/main">
          <x14:cfRule type="expression" priority="70" id="{AB8BE8FF-B194-4876-B35F-044F9EBC7504}">
            <xm:f>'2) Your Programs'!$B$19=0</xm:f>
            <x14:dxf>
              <fill>
                <patternFill>
                  <bgColor theme="0" tint="-0.14996795556505021"/>
                </patternFill>
              </fill>
            </x14:dxf>
          </x14:cfRule>
          <xm:sqref>C171</xm:sqref>
        </x14:conditionalFormatting>
        <x14:conditionalFormatting xmlns:xm="http://schemas.microsoft.com/office/excel/2006/main">
          <x14:cfRule type="expression" priority="69" id="{FDBAB609-E86A-49CC-9C56-5BA80F0B1E18}">
            <xm:f>'2) Your Programs'!$B$20=0</xm:f>
            <x14:dxf>
              <fill>
                <patternFill>
                  <bgColor theme="0" tint="-0.14996795556505021"/>
                </patternFill>
              </fill>
            </x14:dxf>
          </x14:cfRule>
          <xm:sqref>C172</xm:sqref>
        </x14:conditionalFormatting>
        <x14:conditionalFormatting xmlns:xm="http://schemas.microsoft.com/office/excel/2006/main">
          <x14:cfRule type="expression" priority="68" id="{193A2DBA-E971-4A75-A2D0-69F7CC5E86E0}">
            <xm:f>'2) Your Programs'!$B$21=0</xm:f>
            <x14:dxf>
              <fill>
                <patternFill>
                  <bgColor theme="0" tint="-0.14996795556505021"/>
                </patternFill>
              </fill>
            </x14:dxf>
          </x14:cfRule>
          <xm:sqref>C173</xm:sqref>
        </x14:conditionalFormatting>
        <x14:conditionalFormatting xmlns:xm="http://schemas.microsoft.com/office/excel/2006/main">
          <x14:cfRule type="expression" priority="67" id="{A1814D91-AFE4-44E4-9980-CE0709BE959B}">
            <xm:f>'2) Your Programs'!$B$22=0</xm:f>
            <x14:dxf>
              <fill>
                <patternFill>
                  <bgColor theme="0" tint="-0.14996795556505021"/>
                </patternFill>
              </fill>
            </x14:dxf>
          </x14:cfRule>
          <xm:sqref>C174</xm:sqref>
        </x14:conditionalFormatting>
        <x14:conditionalFormatting xmlns:xm="http://schemas.microsoft.com/office/excel/2006/main">
          <x14:cfRule type="expression" priority="66" id="{9403F59F-3047-456A-9B1E-FF4343110CD1}">
            <xm:f>'2) Your Programs'!$B$23=0</xm:f>
            <x14:dxf>
              <fill>
                <patternFill>
                  <bgColor theme="0" tint="-0.14996795556505021"/>
                </patternFill>
              </fill>
            </x14:dxf>
          </x14:cfRule>
          <xm:sqref>C175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24"/>
  <sheetViews>
    <sheetView zoomScaleNormal="100" workbookViewId="0">
      <selection activeCell="A5" sqref="A5"/>
    </sheetView>
  </sheetViews>
  <sheetFormatPr defaultRowHeight="15" customHeight="1"/>
  <cols>
    <col min="1" max="1" width="28.77734375" style="4" customWidth="1"/>
    <col min="2" max="2" width="11.77734375" style="4" customWidth="1"/>
    <col min="3" max="3" width="10.77734375" style="4" customWidth="1"/>
    <col min="4" max="4" width="24.77734375" style="4" customWidth="1"/>
    <col min="5" max="16384" width="8.88671875" style="4"/>
  </cols>
  <sheetData>
    <row r="1" spans="1:4" ht="15" customHeight="1">
      <c r="A1" s="426" t="str">
        <f>IF('2) Your Programs'!B6="","",'2) Your Programs'!B6)</f>
        <v/>
      </c>
      <c r="B1" s="426"/>
      <c r="C1" s="426"/>
      <c r="D1" s="427"/>
    </row>
    <row r="2" spans="1:4" ht="15" customHeight="1">
      <c r="A2" s="161" t="s">
        <v>108</v>
      </c>
      <c r="B2" s="28"/>
      <c r="C2" s="28"/>
      <c r="D2" s="28"/>
    </row>
    <row r="3" spans="1:4" ht="15" customHeight="1">
      <c r="A3" s="95">
        <f>+'2) Your Programs'!$B$10</f>
        <v>0</v>
      </c>
      <c r="B3" s="28"/>
      <c r="C3" s="28"/>
      <c r="D3" s="28"/>
    </row>
    <row r="4" spans="1:4" ht="15" customHeight="1">
      <c r="A4" s="27" t="s">
        <v>20</v>
      </c>
      <c r="B4" s="162"/>
      <c r="C4" s="28"/>
      <c r="D4" s="38" t="s">
        <v>28</v>
      </c>
    </row>
    <row r="5" spans="1:4" ht="15" customHeight="1">
      <c r="A5" s="27" t="s">
        <v>21</v>
      </c>
      <c r="B5" s="162"/>
      <c r="C5" s="28"/>
      <c r="D5" s="163" t="s">
        <v>109</v>
      </c>
    </row>
    <row r="6" spans="1:4" ht="45">
      <c r="A6" s="182"/>
      <c r="B6" s="164" t="s">
        <v>110</v>
      </c>
      <c r="C6" s="165"/>
      <c r="D6" s="121"/>
    </row>
    <row r="7" spans="1:4" ht="15" customHeight="1">
      <c r="A7" s="166" t="str">
        <f>IF(+'4) Salary, Taxes, Retirement'!$B$10=0,"",'4) Salary, Taxes, Retirement'!$B$10)</f>
        <v/>
      </c>
      <c r="B7" s="183"/>
      <c r="C7" s="28"/>
      <c r="D7" s="163" t="s">
        <v>28</v>
      </c>
    </row>
    <row r="8" spans="1:4" ht="15" customHeight="1">
      <c r="A8" s="166" t="str">
        <f>IF(+'4) Salary, Taxes, Retirement'!$B$27=0,"",'4) Salary, Taxes, Retirement'!$B$27)</f>
        <v/>
      </c>
      <c r="B8" s="183">
        <v>0</v>
      </c>
      <c r="C8" s="28"/>
      <c r="D8" s="411" t="s">
        <v>111</v>
      </c>
    </row>
    <row r="9" spans="1:4" ht="15" customHeight="1">
      <c r="A9" s="166" t="str">
        <f>IF(+'4) Salary, Taxes, Retirement'!$B$44=0,"",'4) Salary, Taxes, Retirement'!$B$44)</f>
        <v/>
      </c>
      <c r="B9" s="183">
        <v>0</v>
      </c>
      <c r="C9" s="28"/>
      <c r="D9" s="411"/>
    </row>
    <row r="10" spans="1:4" ht="15" customHeight="1">
      <c r="A10" s="166" t="str">
        <f>IF(+'4) Salary, Taxes, Retirement'!$B$61=0,"",'4) Salary, Taxes, Retirement'!$B$61)</f>
        <v/>
      </c>
      <c r="B10" s="183">
        <v>0</v>
      </c>
      <c r="C10" s="28"/>
      <c r="D10" s="28"/>
    </row>
    <row r="11" spans="1:4" ht="15" customHeight="1">
      <c r="A11" s="166" t="str">
        <f>IF(+'4) Salary, Taxes, Retirement'!$B$78=0,"",'4) Salary, Taxes, Retirement'!$B$78)</f>
        <v/>
      </c>
      <c r="B11" s="183">
        <v>0</v>
      </c>
      <c r="C11" s="28"/>
      <c r="D11" s="28"/>
    </row>
    <row r="12" spans="1:4" ht="15" customHeight="1">
      <c r="A12" s="166" t="str">
        <f>IF(+'4) Salary, Taxes, Retirement'!$B$95=0,"",'4) Salary, Taxes, Retirement'!$B$95)</f>
        <v/>
      </c>
      <c r="B12" s="183">
        <v>0</v>
      </c>
      <c r="C12" s="28"/>
      <c r="D12" s="28"/>
    </row>
    <row r="13" spans="1:4" ht="15" customHeight="1">
      <c r="A13" s="166" t="str">
        <f>IF(+'4) Salary, Taxes, Retirement'!$B$112=0,"",'4) Salary, Taxes, Retirement'!$B$112)</f>
        <v/>
      </c>
      <c r="B13" s="183">
        <v>0</v>
      </c>
      <c r="C13" s="28"/>
      <c r="D13" s="28"/>
    </row>
    <row r="14" spans="1:4" ht="15" customHeight="1">
      <c r="A14" s="166" t="str">
        <f>IF(+'4) Salary, Taxes, Retirement'!$B$129=0,"",'4) Salary, Taxes, Retirement'!$B$129)</f>
        <v/>
      </c>
      <c r="B14" s="183">
        <v>0</v>
      </c>
      <c r="C14" s="28"/>
      <c r="D14" s="28"/>
    </row>
    <row r="15" spans="1:4" ht="15" customHeight="1">
      <c r="A15" s="166" t="str">
        <f>IF(+'4) Salary, Taxes, Retirement'!$B$146=0,"",'4) Salary, Taxes, Retirement'!$B$146)</f>
        <v/>
      </c>
      <c r="B15" s="183">
        <v>0</v>
      </c>
      <c r="C15" s="28"/>
      <c r="D15" s="28"/>
    </row>
    <row r="16" spans="1:4" ht="15" customHeight="1">
      <c r="A16" s="166" t="str">
        <f>IF(+'4) Salary, Taxes, Retirement'!$B$163=0,"",'4) Salary, Taxes, Retirement'!$B$163)</f>
        <v/>
      </c>
      <c r="B16" s="183">
        <v>0</v>
      </c>
      <c r="C16" s="28"/>
      <c r="D16" s="28"/>
    </row>
    <row r="17" spans="1:4" ht="15" customHeight="1">
      <c r="A17" s="167" t="s">
        <v>112</v>
      </c>
      <c r="B17" s="168">
        <f>SUM(B7:B16)</f>
        <v>0</v>
      </c>
      <c r="C17" s="169"/>
      <c r="D17" s="28"/>
    </row>
    <row r="18" spans="1:4" ht="15" customHeight="1">
      <c r="A18" s="170"/>
      <c r="B18" s="146"/>
      <c r="C18" s="28"/>
      <c r="D18" s="28"/>
    </row>
    <row r="19" spans="1:4" ht="45">
      <c r="A19" s="182" t="s">
        <v>113</v>
      </c>
      <c r="B19" s="164" t="s">
        <v>110</v>
      </c>
      <c r="C19" s="165"/>
      <c r="D19" s="121"/>
    </row>
    <row r="20" spans="1:4" ht="15" customHeight="1">
      <c r="A20" s="166" t="str">
        <f>IF(+'4) Salary, Taxes, Retirement'!$B$10=0,"",'4) Salary, Taxes, Retirement'!$B$10)</f>
        <v/>
      </c>
      <c r="B20" s="183">
        <v>0</v>
      </c>
      <c r="C20" s="28"/>
      <c r="D20" s="163" t="s">
        <v>28</v>
      </c>
    </row>
    <row r="21" spans="1:4" ht="15" customHeight="1">
      <c r="A21" s="166" t="str">
        <f>IF(+'4) Salary, Taxes, Retirement'!$B$27=0,"",'4) Salary, Taxes, Retirement'!$B$27)</f>
        <v/>
      </c>
      <c r="B21" s="183">
        <v>0</v>
      </c>
      <c r="C21" s="28"/>
      <c r="D21" s="411" t="s">
        <v>111</v>
      </c>
    </row>
    <row r="22" spans="1:4" ht="15" customHeight="1">
      <c r="A22" s="166" t="str">
        <f>IF(+'4) Salary, Taxes, Retirement'!$B$44=0,"",'4) Salary, Taxes, Retirement'!$B$44)</f>
        <v/>
      </c>
      <c r="B22" s="183">
        <v>0</v>
      </c>
      <c r="C22" s="28"/>
      <c r="D22" s="411"/>
    </row>
    <row r="23" spans="1:4" ht="15" customHeight="1">
      <c r="A23" s="166" t="str">
        <f>IF(+'4) Salary, Taxes, Retirement'!$B$61=0,"",'4) Salary, Taxes, Retirement'!$B$61)</f>
        <v/>
      </c>
      <c r="B23" s="183">
        <v>0</v>
      </c>
      <c r="C23" s="28"/>
      <c r="D23" s="28"/>
    </row>
    <row r="24" spans="1:4" ht="15" customHeight="1">
      <c r="A24" s="166" t="str">
        <f>IF(+'4) Salary, Taxes, Retirement'!$B$78=0,"",'4) Salary, Taxes, Retirement'!$B$78)</f>
        <v/>
      </c>
      <c r="B24" s="183">
        <v>0</v>
      </c>
      <c r="C24" s="28"/>
      <c r="D24" s="28"/>
    </row>
    <row r="25" spans="1:4" ht="15" customHeight="1">
      <c r="A25" s="166" t="str">
        <f>IF(+'4) Salary, Taxes, Retirement'!$B$95=0,"",'4) Salary, Taxes, Retirement'!$B$95)</f>
        <v/>
      </c>
      <c r="B25" s="183">
        <v>0</v>
      </c>
      <c r="C25" s="28"/>
      <c r="D25" s="28"/>
    </row>
    <row r="26" spans="1:4" ht="15" customHeight="1">
      <c r="A26" s="166" t="str">
        <f>IF(+'4) Salary, Taxes, Retirement'!$B$112=0,"",'4) Salary, Taxes, Retirement'!$B$112)</f>
        <v/>
      </c>
      <c r="B26" s="183">
        <v>0</v>
      </c>
      <c r="C26" s="28"/>
      <c r="D26" s="28"/>
    </row>
    <row r="27" spans="1:4" ht="15" customHeight="1">
      <c r="A27" s="166" t="str">
        <f>IF(+'4) Salary, Taxes, Retirement'!$B$129=0,"",'4) Salary, Taxes, Retirement'!$B$129)</f>
        <v/>
      </c>
      <c r="B27" s="183">
        <v>0</v>
      </c>
      <c r="C27" s="28"/>
      <c r="D27" s="28"/>
    </row>
    <row r="28" spans="1:4" ht="15" customHeight="1">
      <c r="A28" s="166" t="str">
        <f>IF(+'4) Salary, Taxes, Retirement'!$B$146=0,"",'4) Salary, Taxes, Retirement'!$B$146)</f>
        <v/>
      </c>
      <c r="B28" s="183">
        <v>0</v>
      </c>
      <c r="C28" s="28"/>
      <c r="D28" s="28"/>
    </row>
    <row r="29" spans="1:4" ht="15" customHeight="1">
      <c r="A29" s="166" t="str">
        <f>IF(+'4) Salary, Taxes, Retirement'!$B$163=0,"",'4) Salary, Taxes, Retirement'!$B$163)</f>
        <v/>
      </c>
      <c r="B29" s="183">
        <v>0</v>
      </c>
      <c r="C29" s="28"/>
      <c r="D29" s="28"/>
    </row>
    <row r="30" spans="1:4" ht="15" customHeight="1">
      <c r="A30" s="167" t="s">
        <v>112</v>
      </c>
      <c r="B30" s="168">
        <f>SUM(B20:B29)</f>
        <v>0</v>
      </c>
      <c r="C30" s="169"/>
      <c r="D30" s="28"/>
    </row>
    <row r="31" spans="1:4" ht="15" customHeight="1">
      <c r="A31" s="170"/>
      <c r="B31" s="171"/>
      <c r="C31" s="28"/>
      <c r="D31" s="28"/>
    </row>
    <row r="32" spans="1:4" ht="45">
      <c r="A32" s="182" t="s">
        <v>113</v>
      </c>
      <c r="B32" s="164" t="s">
        <v>110</v>
      </c>
      <c r="C32" s="165"/>
      <c r="D32" s="121"/>
    </row>
    <row r="33" spans="1:4" ht="15" customHeight="1">
      <c r="A33" s="166" t="str">
        <f>IF(+'4) Salary, Taxes, Retirement'!$B$10=0,"",'4) Salary, Taxes, Retirement'!$B$10)</f>
        <v/>
      </c>
      <c r="B33" s="183">
        <v>0</v>
      </c>
      <c r="C33" s="28"/>
      <c r="D33" s="163" t="s">
        <v>28</v>
      </c>
    </row>
    <row r="34" spans="1:4" ht="15" customHeight="1">
      <c r="A34" s="166" t="str">
        <f>IF(+'4) Salary, Taxes, Retirement'!$B$27=0,"",'4) Salary, Taxes, Retirement'!$B$27)</f>
        <v/>
      </c>
      <c r="B34" s="183">
        <v>0</v>
      </c>
      <c r="C34" s="28"/>
      <c r="D34" s="411" t="s">
        <v>111</v>
      </c>
    </row>
    <row r="35" spans="1:4" ht="15" customHeight="1">
      <c r="A35" s="166" t="str">
        <f>IF(+'4) Salary, Taxes, Retirement'!$B$44=0,"",'4) Salary, Taxes, Retirement'!$B$44)</f>
        <v/>
      </c>
      <c r="B35" s="183">
        <v>0</v>
      </c>
      <c r="C35" s="28"/>
      <c r="D35" s="411"/>
    </row>
    <row r="36" spans="1:4" ht="15" customHeight="1">
      <c r="A36" s="166" t="str">
        <f>IF(+'4) Salary, Taxes, Retirement'!$B$61=0,"",'4) Salary, Taxes, Retirement'!$B$61)</f>
        <v/>
      </c>
      <c r="B36" s="183">
        <v>0</v>
      </c>
      <c r="C36" s="28"/>
      <c r="D36" s="28"/>
    </row>
    <row r="37" spans="1:4" ht="15" customHeight="1">
      <c r="A37" s="166" t="str">
        <f>IF(+'4) Salary, Taxes, Retirement'!$B$78=0,"",'4) Salary, Taxes, Retirement'!$B$78)</f>
        <v/>
      </c>
      <c r="B37" s="183">
        <v>0</v>
      </c>
      <c r="C37" s="28"/>
      <c r="D37" s="28"/>
    </row>
    <row r="38" spans="1:4" ht="15" customHeight="1">
      <c r="A38" s="166" t="str">
        <f>IF(+'4) Salary, Taxes, Retirement'!$B$95=0,"",'4) Salary, Taxes, Retirement'!$B$95)</f>
        <v/>
      </c>
      <c r="B38" s="183">
        <v>0</v>
      </c>
      <c r="C38" s="28"/>
      <c r="D38" s="28"/>
    </row>
    <row r="39" spans="1:4" ht="15" customHeight="1">
      <c r="A39" s="166" t="str">
        <f>IF(+'4) Salary, Taxes, Retirement'!$B$112=0,"",'4) Salary, Taxes, Retirement'!$B$112)</f>
        <v/>
      </c>
      <c r="B39" s="183">
        <v>0</v>
      </c>
      <c r="C39" s="28"/>
      <c r="D39" s="28"/>
    </row>
    <row r="40" spans="1:4" ht="15" customHeight="1">
      <c r="A40" s="166" t="str">
        <f>IF(+'4) Salary, Taxes, Retirement'!$B$129=0,"",'4) Salary, Taxes, Retirement'!$B$129)</f>
        <v/>
      </c>
      <c r="B40" s="183">
        <v>0</v>
      </c>
      <c r="C40" s="28"/>
      <c r="D40" s="28"/>
    </row>
    <row r="41" spans="1:4" ht="15" customHeight="1">
      <c r="A41" s="166" t="str">
        <f>IF(+'4) Salary, Taxes, Retirement'!$B$146=0,"",'4) Salary, Taxes, Retirement'!$B$146)</f>
        <v/>
      </c>
      <c r="B41" s="183">
        <v>0</v>
      </c>
      <c r="C41" s="28"/>
      <c r="D41" s="28"/>
    </row>
    <row r="42" spans="1:4" ht="15" customHeight="1">
      <c r="A42" s="166" t="str">
        <f>IF(+'4) Salary, Taxes, Retirement'!$B$163=0,"",'4) Salary, Taxes, Retirement'!$B$163)</f>
        <v/>
      </c>
      <c r="B42" s="183">
        <v>0</v>
      </c>
      <c r="C42" s="28"/>
      <c r="D42" s="28"/>
    </row>
    <row r="43" spans="1:4" ht="15" customHeight="1">
      <c r="A43" s="167" t="s">
        <v>112</v>
      </c>
      <c r="B43" s="168">
        <f>SUM(B33:B42)</f>
        <v>0</v>
      </c>
      <c r="C43" s="169"/>
      <c r="D43" s="28"/>
    </row>
    <row r="44" spans="1:4" ht="15" customHeight="1">
      <c r="A44" s="28"/>
      <c r="B44" s="28"/>
      <c r="C44" s="28"/>
      <c r="D44" s="28"/>
    </row>
    <row r="45" spans="1:4" ht="45">
      <c r="A45" s="182" t="s">
        <v>113</v>
      </c>
      <c r="B45" s="164" t="s">
        <v>110</v>
      </c>
      <c r="C45" s="165"/>
      <c r="D45" s="121"/>
    </row>
    <row r="46" spans="1:4" ht="15" customHeight="1">
      <c r="A46" s="166" t="str">
        <f>IF(+'4) Salary, Taxes, Retirement'!$B$10=0,"",'4) Salary, Taxes, Retirement'!$B$10)</f>
        <v/>
      </c>
      <c r="B46" s="183">
        <v>0</v>
      </c>
      <c r="C46" s="28"/>
      <c r="D46" s="163" t="s">
        <v>28</v>
      </c>
    </row>
    <row r="47" spans="1:4" ht="15" customHeight="1">
      <c r="A47" s="166" t="str">
        <f>IF(+'4) Salary, Taxes, Retirement'!$B$27=0,"",'4) Salary, Taxes, Retirement'!$B$27)</f>
        <v/>
      </c>
      <c r="B47" s="183">
        <v>0</v>
      </c>
      <c r="C47" s="28"/>
      <c r="D47" s="411" t="s">
        <v>111</v>
      </c>
    </row>
    <row r="48" spans="1:4" ht="15" customHeight="1">
      <c r="A48" s="166" t="str">
        <f>IF(+'4) Salary, Taxes, Retirement'!$B$44=0,"",'4) Salary, Taxes, Retirement'!$B$44)</f>
        <v/>
      </c>
      <c r="B48" s="183">
        <v>0</v>
      </c>
      <c r="C48" s="28"/>
      <c r="D48" s="411"/>
    </row>
    <row r="49" spans="1:4" ht="15" customHeight="1">
      <c r="A49" s="166" t="str">
        <f>IF(+'4) Salary, Taxes, Retirement'!$B$61=0,"",'4) Salary, Taxes, Retirement'!$B$61)</f>
        <v/>
      </c>
      <c r="B49" s="183">
        <v>0</v>
      </c>
      <c r="C49" s="28"/>
      <c r="D49" s="28"/>
    </row>
    <row r="50" spans="1:4" ht="15" customHeight="1">
      <c r="A50" s="166" t="str">
        <f>IF(+'4) Salary, Taxes, Retirement'!$B$78=0,"",'4) Salary, Taxes, Retirement'!$B$78)</f>
        <v/>
      </c>
      <c r="B50" s="183">
        <v>0</v>
      </c>
      <c r="C50" s="28"/>
      <c r="D50" s="28"/>
    </row>
    <row r="51" spans="1:4" ht="15" customHeight="1">
      <c r="A51" s="166" t="str">
        <f>IF(+'4) Salary, Taxes, Retirement'!$B$95=0,"",'4) Salary, Taxes, Retirement'!$B$95)</f>
        <v/>
      </c>
      <c r="B51" s="183">
        <v>0</v>
      </c>
      <c r="C51" s="28"/>
      <c r="D51" s="28"/>
    </row>
    <row r="52" spans="1:4" ht="15" customHeight="1">
      <c r="A52" s="166" t="str">
        <f>IF(+'4) Salary, Taxes, Retirement'!$B$112=0,"",'4) Salary, Taxes, Retirement'!$B$112)</f>
        <v/>
      </c>
      <c r="B52" s="183">
        <v>0</v>
      </c>
      <c r="C52" s="28"/>
      <c r="D52" s="28"/>
    </row>
    <row r="53" spans="1:4" ht="15" customHeight="1">
      <c r="A53" s="166" t="str">
        <f>IF(+'4) Salary, Taxes, Retirement'!$B$129=0,"",'4) Salary, Taxes, Retirement'!$B$129)</f>
        <v/>
      </c>
      <c r="B53" s="183">
        <v>0</v>
      </c>
      <c r="C53" s="28"/>
      <c r="D53" s="28"/>
    </row>
    <row r="54" spans="1:4" ht="15" customHeight="1">
      <c r="A54" s="166" t="str">
        <f>IF(+'4) Salary, Taxes, Retirement'!$B$146=0,"",'4) Salary, Taxes, Retirement'!$B$146)</f>
        <v/>
      </c>
      <c r="B54" s="183">
        <v>0</v>
      </c>
      <c r="C54" s="28"/>
      <c r="D54" s="28"/>
    </row>
    <row r="55" spans="1:4" ht="15" customHeight="1">
      <c r="A55" s="166" t="str">
        <f>IF(+'4) Salary, Taxes, Retirement'!$B$163=0,"",'4) Salary, Taxes, Retirement'!$B$163)</f>
        <v/>
      </c>
      <c r="B55" s="183">
        <v>0</v>
      </c>
      <c r="C55" s="28"/>
      <c r="D55" s="28"/>
    </row>
    <row r="56" spans="1:4" ht="15" customHeight="1">
      <c r="A56" s="167" t="s">
        <v>112</v>
      </c>
      <c r="B56" s="168">
        <f>SUM(B46:B55)</f>
        <v>0</v>
      </c>
      <c r="C56" s="169"/>
      <c r="D56" s="28"/>
    </row>
    <row r="57" spans="1:4" ht="15" customHeight="1">
      <c r="A57" s="28"/>
      <c r="B57" s="28"/>
      <c r="C57" s="28"/>
      <c r="D57" s="28"/>
    </row>
    <row r="58" spans="1:4" ht="45">
      <c r="A58" s="182" t="s">
        <v>113</v>
      </c>
      <c r="B58" s="164" t="s">
        <v>110</v>
      </c>
      <c r="C58" s="165"/>
      <c r="D58" s="121"/>
    </row>
    <row r="59" spans="1:4" ht="15" customHeight="1">
      <c r="A59" s="166" t="str">
        <f>IF(+'4) Salary, Taxes, Retirement'!$B$10=0,"",'4) Salary, Taxes, Retirement'!$B$10)</f>
        <v/>
      </c>
      <c r="B59" s="183">
        <v>0</v>
      </c>
      <c r="C59" s="28"/>
      <c r="D59" s="163" t="s">
        <v>28</v>
      </c>
    </row>
    <row r="60" spans="1:4" ht="15" customHeight="1">
      <c r="A60" s="166" t="str">
        <f>IF(+'4) Salary, Taxes, Retirement'!$B$27=0,"",'4) Salary, Taxes, Retirement'!$B$27)</f>
        <v/>
      </c>
      <c r="B60" s="183">
        <v>0</v>
      </c>
      <c r="C60" s="28"/>
      <c r="D60" s="411" t="s">
        <v>111</v>
      </c>
    </row>
    <row r="61" spans="1:4" ht="15" customHeight="1">
      <c r="A61" s="166" t="str">
        <f>IF(+'4) Salary, Taxes, Retirement'!$B$44=0,"",'4) Salary, Taxes, Retirement'!$B$44)</f>
        <v/>
      </c>
      <c r="B61" s="183">
        <v>0</v>
      </c>
      <c r="C61" s="28"/>
      <c r="D61" s="411"/>
    </row>
    <row r="62" spans="1:4" ht="15" customHeight="1">
      <c r="A62" s="166" t="str">
        <f>IF(+'4) Salary, Taxes, Retirement'!$B$61=0,"",'4) Salary, Taxes, Retirement'!$B$61)</f>
        <v/>
      </c>
      <c r="B62" s="183">
        <v>0</v>
      </c>
      <c r="C62" s="28"/>
      <c r="D62" s="28"/>
    </row>
    <row r="63" spans="1:4" ht="15" customHeight="1">
      <c r="A63" s="166" t="str">
        <f>IF(+'4) Salary, Taxes, Retirement'!$B$78=0,"",'4) Salary, Taxes, Retirement'!$B$78)</f>
        <v/>
      </c>
      <c r="B63" s="183">
        <v>0</v>
      </c>
      <c r="C63" s="28"/>
      <c r="D63" s="28"/>
    </row>
    <row r="64" spans="1:4" ht="15" customHeight="1">
      <c r="A64" s="166" t="str">
        <f>IF(+'4) Salary, Taxes, Retirement'!$B$95=0,"",'4) Salary, Taxes, Retirement'!$B$95)</f>
        <v/>
      </c>
      <c r="B64" s="183">
        <v>0</v>
      </c>
      <c r="C64" s="28"/>
      <c r="D64" s="28"/>
    </row>
    <row r="65" spans="1:4" ht="15" customHeight="1">
      <c r="A65" s="166" t="str">
        <f>IF(+'4) Salary, Taxes, Retirement'!$B$112=0,"",'4) Salary, Taxes, Retirement'!$B$112)</f>
        <v/>
      </c>
      <c r="B65" s="183">
        <v>0</v>
      </c>
      <c r="C65" s="28"/>
      <c r="D65" s="28"/>
    </row>
    <row r="66" spans="1:4" ht="15" customHeight="1">
      <c r="A66" s="166" t="str">
        <f>IF(+'4) Salary, Taxes, Retirement'!$B$129=0,"",'4) Salary, Taxes, Retirement'!$B$129)</f>
        <v/>
      </c>
      <c r="B66" s="183">
        <v>0</v>
      </c>
      <c r="C66" s="28"/>
      <c r="D66" s="28"/>
    </row>
    <row r="67" spans="1:4" ht="15" customHeight="1">
      <c r="A67" s="166" t="str">
        <f>IF(+'4) Salary, Taxes, Retirement'!$B$146=0,"",'4) Salary, Taxes, Retirement'!$B$146)</f>
        <v/>
      </c>
      <c r="B67" s="183">
        <v>0</v>
      </c>
      <c r="C67" s="28"/>
      <c r="D67" s="28"/>
    </row>
    <row r="68" spans="1:4" ht="15" customHeight="1">
      <c r="A68" s="166" t="str">
        <f>IF(+'4) Salary, Taxes, Retirement'!$B$163=0,"",'4) Salary, Taxes, Retirement'!$B$163)</f>
        <v/>
      </c>
      <c r="B68" s="183">
        <v>0</v>
      </c>
      <c r="C68" s="28"/>
      <c r="D68" s="28"/>
    </row>
    <row r="69" spans="1:4" ht="15" customHeight="1">
      <c r="A69" s="167" t="s">
        <v>112</v>
      </c>
      <c r="B69" s="168">
        <f>SUM(B59:B68)</f>
        <v>0</v>
      </c>
      <c r="C69" s="169"/>
      <c r="D69" s="28"/>
    </row>
    <row r="70" spans="1:4" ht="15" customHeight="1">
      <c r="A70" s="170"/>
      <c r="B70" s="146"/>
      <c r="C70" s="28"/>
      <c r="D70" s="28"/>
    </row>
    <row r="71" spans="1:4" ht="45">
      <c r="A71" s="182" t="s">
        <v>113</v>
      </c>
      <c r="B71" s="164" t="s">
        <v>110</v>
      </c>
      <c r="C71" s="165"/>
      <c r="D71" s="121"/>
    </row>
    <row r="72" spans="1:4" ht="15" customHeight="1">
      <c r="A72" s="166" t="str">
        <f>IF(+'4) Salary, Taxes, Retirement'!$B$10=0,"",'4) Salary, Taxes, Retirement'!$B$10)</f>
        <v/>
      </c>
      <c r="B72" s="183">
        <v>0</v>
      </c>
      <c r="C72" s="28"/>
      <c r="D72" s="163" t="s">
        <v>28</v>
      </c>
    </row>
    <row r="73" spans="1:4" ht="15" customHeight="1">
      <c r="A73" s="166" t="str">
        <f>IF(+'4) Salary, Taxes, Retirement'!$B$27=0,"",'4) Salary, Taxes, Retirement'!$B$27)</f>
        <v/>
      </c>
      <c r="B73" s="183">
        <v>0</v>
      </c>
      <c r="C73" s="28"/>
      <c r="D73" s="411" t="s">
        <v>111</v>
      </c>
    </row>
    <row r="74" spans="1:4" ht="15" customHeight="1">
      <c r="A74" s="166" t="str">
        <f>IF(+'4) Salary, Taxes, Retirement'!$B$44=0,"",'4) Salary, Taxes, Retirement'!$B$44)</f>
        <v/>
      </c>
      <c r="B74" s="183">
        <v>0</v>
      </c>
      <c r="C74" s="28"/>
      <c r="D74" s="411"/>
    </row>
    <row r="75" spans="1:4" ht="15" customHeight="1">
      <c r="A75" s="166" t="str">
        <f>IF(+'4) Salary, Taxes, Retirement'!$B$61=0,"",'4) Salary, Taxes, Retirement'!$B$61)</f>
        <v/>
      </c>
      <c r="B75" s="183">
        <v>0</v>
      </c>
      <c r="C75" s="28"/>
      <c r="D75" s="28"/>
    </row>
    <row r="76" spans="1:4" ht="15" customHeight="1">
      <c r="A76" s="166" t="str">
        <f>IF(+'4) Salary, Taxes, Retirement'!$B$78=0,"",'4) Salary, Taxes, Retirement'!$B$78)</f>
        <v/>
      </c>
      <c r="B76" s="183">
        <v>0</v>
      </c>
      <c r="C76" s="28"/>
      <c r="D76" s="28"/>
    </row>
    <row r="77" spans="1:4" ht="15" customHeight="1">
      <c r="A77" s="166" t="str">
        <f>IF(+'4) Salary, Taxes, Retirement'!$B$95=0,"",'4) Salary, Taxes, Retirement'!$B$95)</f>
        <v/>
      </c>
      <c r="B77" s="183">
        <v>0</v>
      </c>
      <c r="C77" s="28"/>
      <c r="D77" s="28"/>
    </row>
    <row r="78" spans="1:4" ht="15" customHeight="1">
      <c r="A78" s="166" t="str">
        <f>IF(+'4) Salary, Taxes, Retirement'!$B$112=0,"",'4) Salary, Taxes, Retirement'!$B$112)</f>
        <v/>
      </c>
      <c r="B78" s="183">
        <v>0</v>
      </c>
      <c r="C78" s="28"/>
      <c r="D78" s="28"/>
    </row>
    <row r="79" spans="1:4" ht="15" customHeight="1">
      <c r="A79" s="166" t="str">
        <f>IF(+'4) Salary, Taxes, Retirement'!$B$129=0,"",'4) Salary, Taxes, Retirement'!$B$129)</f>
        <v/>
      </c>
      <c r="B79" s="183">
        <v>0</v>
      </c>
      <c r="C79" s="28"/>
      <c r="D79" s="28"/>
    </row>
    <row r="80" spans="1:4" ht="15" customHeight="1">
      <c r="A80" s="166" t="str">
        <f>IF(+'4) Salary, Taxes, Retirement'!$B$146=0,"",'4) Salary, Taxes, Retirement'!$B$146)</f>
        <v/>
      </c>
      <c r="B80" s="183">
        <v>0</v>
      </c>
      <c r="C80" s="28"/>
      <c r="D80" s="28"/>
    </row>
    <row r="81" spans="1:4" ht="15" customHeight="1">
      <c r="A81" s="166" t="str">
        <f>IF(+'4) Salary, Taxes, Retirement'!$B$163=0,"",'4) Salary, Taxes, Retirement'!$B$163)</f>
        <v/>
      </c>
      <c r="B81" s="183">
        <v>0</v>
      </c>
      <c r="C81" s="28"/>
      <c r="D81" s="28"/>
    </row>
    <row r="82" spans="1:4" ht="15" customHeight="1">
      <c r="A82" s="167" t="s">
        <v>112</v>
      </c>
      <c r="B82" s="168">
        <f>SUM(B72:B81)</f>
        <v>0</v>
      </c>
      <c r="C82" s="169"/>
      <c r="D82" s="28"/>
    </row>
    <row r="83" spans="1:4" ht="15" customHeight="1">
      <c r="A83" s="170"/>
      <c r="B83" s="146"/>
      <c r="C83" s="28"/>
      <c r="D83" s="28"/>
    </row>
    <row r="84" spans="1:4" ht="45">
      <c r="A84" s="182" t="s">
        <v>113</v>
      </c>
      <c r="B84" s="164" t="s">
        <v>110</v>
      </c>
      <c r="C84" s="165"/>
      <c r="D84" s="121"/>
    </row>
    <row r="85" spans="1:4" ht="15" customHeight="1">
      <c r="A85" s="166" t="str">
        <f>IF(+'4) Salary, Taxes, Retirement'!$B$10=0,"",'4) Salary, Taxes, Retirement'!$B$10)</f>
        <v/>
      </c>
      <c r="B85" s="183">
        <v>0</v>
      </c>
      <c r="C85" s="28"/>
      <c r="D85" s="163" t="s">
        <v>28</v>
      </c>
    </row>
    <row r="86" spans="1:4" ht="15" customHeight="1">
      <c r="A86" s="166" t="str">
        <f>IF(+'4) Salary, Taxes, Retirement'!$B$27=0,"",'4) Salary, Taxes, Retirement'!$B$27)</f>
        <v/>
      </c>
      <c r="B86" s="183">
        <v>0</v>
      </c>
      <c r="C86" s="28"/>
      <c r="D86" s="411" t="s">
        <v>111</v>
      </c>
    </row>
    <row r="87" spans="1:4" ht="15" customHeight="1">
      <c r="A87" s="166" t="str">
        <f>IF(+'4) Salary, Taxes, Retirement'!$B$44=0,"",'4) Salary, Taxes, Retirement'!$B$44)</f>
        <v/>
      </c>
      <c r="B87" s="183">
        <v>0</v>
      </c>
      <c r="C87" s="28"/>
      <c r="D87" s="411"/>
    </row>
    <row r="88" spans="1:4" ht="15" customHeight="1">
      <c r="A88" s="166" t="str">
        <f>IF(+'4) Salary, Taxes, Retirement'!$B$61=0,"",'4) Salary, Taxes, Retirement'!$B$61)</f>
        <v/>
      </c>
      <c r="B88" s="183">
        <v>0</v>
      </c>
      <c r="C88" s="28"/>
      <c r="D88" s="28"/>
    </row>
    <row r="89" spans="1:4" ht="15" customHeight="1">
      <c r="A89" s="166" t="str">
        <f>IF(+'4) Salary, Taxes, Retirement'!$B$78=0,"",'4) Salary, Taxes, Retirement'!$B$78)</f>
        <v/>
      </c>
      <c r="B89" s="183">
        <v>0</v>
      </c>
      <c r="C89" s="28"/>
      <c r="D89" s="28"/>
    </row>
    <row r="90" spans="1:4" ht="15" customHeight="1">
      <c r="A90" s="166" t="str">
        <f>IF(+'4) Salary, Taxes, Retirement'!$B$95=0,"",'4) Salary, Taxes, Retirement'!$B$95)</f>
        <v/>
      </c>
      <c r="B90" s="183">
        <v>0</v>
      </c>
      <c r="C90" s="28"/>
      <c r="D90" s="28"/>
    </row>
    <row r="91" spans="1:4" ht="15" customHeight="1">
      <c r="A91" s="166" t="str">
        <f>IF(+'4) Salary, Taxes, Retirement'!$B$112=0,"",'4) Salary, Taxes, Retirement'!$B$112)</f>
        <v/>
      </c>
      <c r="B91" s="183">
        <v>0</v>
      </c>
      <c r="C91" s="28"/>
      <c r="D91" s="28"/>
    </row>
    <row r="92" spans="1:4" ht="15" customHeight="1">
      <c r="A92" s="166" t="str">
        <f>IF(+'4) Salary, Taxes, Retirement'!$B$129=0,"",'4) Salary, Taxes, Retirement'!$B$129)</f>
        <v/>
      </c>
      <c r="B92" s="183">
        <v>0</v>
      </c>
      <c r="C92" s="28"/>
      <c r="D92" s="28"/>
    </row>
    <row r="93" spans="1:4" ht="15" customHeight="1">
      <c r="A93" s="166" t="str">
        <f>IF(+'4) Salary, Taxes, Retirement'!$B$146=0,"",'4) Salary, Taxes, Retirement'!$B$146)</f>
        <v/>
      </c>
      <c r="B93" s="183">
        <v>0</v>
      </c>
      <c r="C93" s="28"/>
      <c r="D93" s="28"/>
    </row>
    <row r="94" spans="1:4" ht="15" customHeight="1">
      <c r="A94" s="166" t="str">
        <f>IF(+'4) Salary, Taxes, Retirement'!$B$163=0,"",'4) Salary, Taxes, Retirement'!$B$163)</f>
        <v/>
      </c>
      <c r="B94" s="183">
        <v>0</v>
      </c>
      <c r="C94" s="28"/>
      <c r="D94" s="28"/>
    </row>
    <row r="95" spans="1:4" ht="15" customHeight="1">
      <c r="A95" s="167" t="s">
        <v>112</v>
      </c>
      <c r="B95" s="168">
        <f>SUM(B85:B94)</f>
        <v>0</v>
      </c>
      <c r="C95" s="169"/>
      <c r="D95" s="28"/>
    </row>
    <row r="96" spans="1:4" ht="15" customHeight="1">
      <c r="A96" s="170"/>
      <c r="B96" s="146"/>
      <c r="C96" s="28"/>
      <c r="D96" s="28"/>
    </row>
    <row r="97" spans="1:4" ht="45">
      <c r="A97" s="182" t="s">
        <v>113</v>
      </c>
      <c r="B97" s="164" t="s">
        <v>110</v>
      </c>
      <c r="C97" s="165"/>
      <c r="D97" s="121"/>
    </row>
    <row r="98" spans="1:4" ht="15" customHeight="1">
      <c r="A98" s="166" t="str">
        <f>IF(+'4) Salary, Taxes, Retirement'!$B$10=0,"",'4) Salary, Taxes, Retirement'!$B$10)</f>
        <v/>
      </c>
      <c r="B98" s="183">
        <v>0</v>
      </c>
      <c r="C98" s="28"/>
      <c r="D98" s="163" t="s">
        <v>28</v>
      </c>
    </row>
    <row r="99" spans="1:4" ht="15" customHeight="1">
      <c r="A99" s="166" t="str">
        <f>IF(+'4) Salary, Taxes, Retirement'!$B$27=0,"",'4) Salary, Taxes, Retirement'!$B$27)</f>
        <v/>
      </c>
      <c r="B99" s="183">
        <v>0</v>
      </c>
      <c r="C99" s="28"/>
      <c r="D99" s="411" t="s">
        <v>111</v>
      </c>
    </row>
    <row r="100" spans="1:4" ht="15" customHeight="1">
      <c r="A100" s="166" t="str">
        <f>IF(+'4) Salary, Taxes, Retirement'!$B$44=0,"",'4) Salary, Taxes, Retirement'!$B$44)</f>
        <v/>
      </c>
      <c r="B100" s="183">
        <v>0</v>
      </c>
      <c r="C100" s="28"/>
      <c r="D100" s="411"/>
    </row>
    <row r="101" spans="1:4" ht="15" customHeight="1">
      <c r="A101" s="166" t="str">
        <f>IF(+'4) Salary, Taxes, Retirement'!$B$61=0,"",'4) Salary, Taxes, Retirement'!$B$61)</f>
        <v/>
      </c>
      <c r="B101" s="183">
        <v>0</v>
      </c>
      <c r="C101" s="28"/>
      <c r="D101" s="28"/>
    </row>
    <row r="102" spans="1:4" ht="15" customHeight="1">
      <c r="A102" s="166" t="str">
        <f>IF(+'4) Salary, Taxes, Retirement'!$B$78=0,"",'4) Salary, Taxes, Retirement'!$B$78)</f>
        <v/>
      </c>
      <c r="B102" s="183">
        <v>0</v>
      </c>
      <c r="C102" s="28"/>
      <c r="D102" s="28"/>
    </row>
    <row r="103" spans="1:4" ht="15" customHeight="1">
      <c r="A103" s="166" t="str">
        <f>IF(+'4) Salary, Taxes, Retirement'!$B$95=0,"",'4) Salary, Taxes, Retirement'!$B$95)</f>
        <v/>
      </c>
      <c r="B103" s="183">
        <v>0</v>
      </c>
      <c r="C103" s="28"/>
      <c r="D103" s="28"/>
    </row>
    <row r="104" spans="1:4" ht="15" customHeight="1">
      <c r="A104" s="166" t="str">
        <f>IF(+'4) Salary, Taxes, Retirement'!$B$112=0,"",'4) Salary, Taxes, Retirement'!$B$112)</f>
        <v/>
      </c>
      <c r="B104" s="183">
        <v>0</v>
      </c>
      <c r="C104" s="28"/>
      <c r="D104" s="28"/>
    </row>
    <row r="105" spans="1:4" ht="15" customHeight="1">
      <c r="A105" s="166" t="str">
        <f>IF(+'4) Salary, Taxes, Retirement'!$B$129=0,"",'4) Salary, Taxes, Retirement'!$B$129)</f>
        <v/>
      </c>
      <c r="B105" s="183">
        <v>0</v>
      </c>
      <c r="C105" s="28"/>
      <c r="D105" s="28"/>
    </row>
    <row r="106" spans="1:4" ht="15" customHeight="1">
      <c r="A106" s="166" t="str">
        <f>IF(+'4) Salary, Taxes, Retirement'!$B$146=0,"",'4) Salary, Taxes, Retirement'!$B$146)</f>
        <v/>
      </c>
      <c r="B106" s="183">
        <v>0</v>
      </c>
      <c r="C106" s="28"/>
      <c r="D106" s="28"/>
    </row>
    <row r="107" spans="1:4" ht="15" customHeight="1">
      <c r="A107" s="166" t="str">
        <f>IF(+'4) Salary, Taxes, Retirement'!$B$163=0,"",'4) Salary, Taxes, Retirement'!$B$163)</f>
        <v/>
      </c>
      <c r="B107" s="183">
        <v>0</v>
      </c>
      <c r="C107" s="28"/>
      <c r="D107" s="28"/>
    </row>
    <row r="108" spans="1:4" ht="15" customHeight="1">
      <c r="A108" s="167" t="s">
        <v>112</v>
      </c>
      <c r="B108" s="168">
        <f>SUM(B98:B107)</f>
        <v>0</v>
      </c>
      <c r="C108" s="169"/>
      <c r="D108" s="28"/>
    </row>
    <row r="109" spans="1:4" ht="15" customHeight="1">
      <c r="A109" s="170"/>
      <c r="B109" s="146"/>
      <c r="C109" s="28"/>
      <c r="D109" s="28"/>
    </row>
    <row r="110" spans="1:4" ht="15" customHeight="1">
      <c r="A110" s="172" t="s">
        <v>114</v>
      </c>
      <c r="B110" s="173">
        <f>SUMIF(A6:A108,"Subtotal",B6:B108)</f>
        <v>0</v>
      </c>
      <c r="C110" s="100"/>
      <c r="D110" s="28"/>
    </row>
    <row r="111" spans="1:4" ht="15" customHeight="1" thickBot="1">
      <c r="A111" s="174"/>
      <c r="B111" s="175" t="s">
        <v>98</v>
      </c>
      <c r="C111" s="126" t="s">
        <v>103</v>
      </c>
      <c r="D111" s="28"/>
    </row>
    <row r="112" spans="1:4" ht="15" customHeight="1">
      <c r="A112" s="99" t="str">
        <f>IF('2) Your Programs'!B15=0,"",'2) Your Programs'!B15)</f>
        <v/>
      </c>
      <c r="B112" s="176">
        <f>'4) Salary, Taxes, Retirement'!C184</f>
        <v>0</v>
      </c>
      <c r="C112" s="5">
        <f>+B112*$B$110</f>
        <v>0</v>
      </c>
      <c r="D112" s="28"/>
    </row>
    <row r="113" spans="1:4" ht="15" customHeight="1">
      <c r="A113" s="124" t="str">
        <f>IF('2) Your Programs'!B16=0,"",'2) Your Programs'!B16)</f>
        <v/>
      </c>
      <c r="B113" s="176">
        <f>'4) Salary, Taxes, Retirement'!C185</f>
        <v>0</v>
      </c>
      <c r="C113" s="5">
        <f t="shared" ref="C113:C122" si="0">+B113*$B$110</f>
        <v>0</v>
      </c>
      <c r="D113" s="28"/>
    </row>
    <row r="114" spans="1:4" ht="15" customHeight="1">
      <c r="A114" s="124" t="str">
        <f>IF('2) Your Programs'!B17=0,"",'2) Your Programs'!B17)</f>
        <v/>
      </c>
      <c r="B114" s="176">
        <f>'4) Salary, Taxes, Retirement'!C186</f>
        <v>0</v>
      </c>
      <c r="C114" s="5">
        <f t="shared" si="0"/>
        <v>0</v>
      </c>
      <c r="D114" s="28"/>
    </row>
    <row r="115" spans="1:4" ht="15" customHeight="1">
      <c r="A115" s="124" t="str">
        <f>IF('2) Your Programs'!B18=0,"",'2) Your Programs'!B18)</f>
        <v/>
      </c>
      <c r="B115" s="176">
        <f>'4) Salary, Taxes, Retirement'!C187</f>
        <v>0</v>
      </c>
      <c r="C115" s="5">
        <f t="shared" si="0"/>
        <v>0</v>
      </c>
      <c r="D115" s="28"/>
    </row>
    <row r="116" spans="1:4" ht="15" customHeight="1">
      <c r="A116" s="124" t="str">
        <f>IF('2) Your Programs'!B19=0,"",'2) Your Programs'!B19)</f>
        <v/>
      </c>
      <c r="B116" s="176">
        <f>'4) Salary, Taxes, Retirement'!C188</f>
        <v>0</v>
      </c>
      <c r="C116" s="5">
        <f t="shared" si="0"/>
        <v>0</v>
      </c>
      <c r="D116" s="28"/>
    </row>
    <row r="117" spans="1:4" ht="15" customHeight="1">
      <c r="A117" s="124" t="str">
        <f>IF('2) Your Programs'!B20=0,"",'2) Your Programs'!B20)</f>
        <v/>
      </c>
      <c r="B117" s="176">
        <f>'4) Salary, Taxes, Retirement'!C189</f>
        <v>0</v>
      </c>
      <c r="C117" s="5">
        <f t="shared" si="0"/>
        <v>0</v>
      </c>
      <c r="D117" s="28"/>
    </row>
    <row r="118" spans="1:4" ht="15" customHeight="1">
      <c r="A118" s="124" t="str">
        <f>IF('2) Your Programs'!B21=0,"",'2) Your Programs'!B21)</f>
        <v/>
      </c>
      <c r="B118" s="176">
        <f>'4) Salary, Taxes, Retirement'!C190</f>
        <v>0</v>
      </c>
      <c r="C118" s="5">
        <f t="shared" si="0"/>
        <v>0</v>
      </c>
      <c r="D118" s="28"/>
    </row>
    <row r="119" spans="1:4" ht="15" customHeight="1">
      <c r="A119" s="124" t="str">
        <f>IF('2) Your Programs'!B22=0,"",'2) Your Programs'!B22)</f>
        <v/>
      </c>
      <c r="B119" s="176">
        <f>'4) Salary, Taxes, Retirement'!C191</f>
        <v>0</v>
      </c>
      <c r="C119" s="5">
        <f t="shared" si="0"/>
        <v>0</v>
      </c>
      <c r="D119" s="28"/>
    </row>
    <row r="120" spans="1:4" ht="15" customHeight="1">
      <c r="A120" s="124" t="str">
        <f>IF('2) Your Programs'!B23=0,"",'2) Your Programs'!B23)</f>
        <v/>
      </c>
      <c r="B120" s="176">
        <f>'4) Salary, Taxes, Retirement'!C192</f>
        <v>0</v>
      </c>
      <c r="C120" s="5">
        <f t="shared" si="0"/>
        <v>0</v>
      </c>
      <c r="D120" s="28"/>
    </row>
    <row r="121" spans="1:4" ht="15" customHeight="1">
      <c r="A121" s="101" t="str">
        <f>+'2) Your Programs'!B24</f>
        <v>Management and General (Admin)</v>
      </c>
      <c r="B121" s="176">
        <f>'4) Salary, Taxes, Retirement'!C193</f>
        <v>0</v>
      </c>
      <c r="C121" s="5">
        <f t="shared" si="0"/>
        <v>0</v>
      </c>
      <c r="D121" s="28"/>
    </row>
    <row r="122" spans="1:4" ht="15" customHeight="1">
      <c r="A122" s="177" t="str">
        <f>+'2) Your Programs'!B25</f>
        <v>Fundraising</v>
      </c>
      <c r="B122" s="178">
        <f>'4) Salary, Taxes, Retirement'!C194</f>
        <v>0</v>
      </c>
      <c r="C122" s="5">
        <f t="shared" si="0"/>
        <v>0</v>
      </c>
      <c r="D122" s="28"/>
    </row>
    <row r="123" spans="1:4" ht="15" customHeight="1" thickBot="1">
      <c r="A123" s="179" t="s">
        <v>103</v>
      </c>
      <c r="B123" s="180">
        <f>SUM(B112:B122)</f>
        <v>0</v>
      </c>
      <c r="C123" s="181">
        <f>SUM(C112:C122)</f>
        <v>0</v>
      </c>
      <c r="D123" s="28"/>
    </row>
    <row r="124" spans="1:4" ht="15" customHeight="1" thickTop="1"/>
  </sheetData>
  <mergeCells count="9">
    <mergeCell ref="A1:D1"/>
    <mergeCell ref="D86:D87"/>
    <mergeCell ref="D99:D100"/>
    <mergeCell ref="D8:D9"/>
    <mergeCell ref="D21:D22"/>
    <mergeCell ref="D34:D35"/>
    <mergeCell ref="D47:D48"/>
    <mergeCell ref="D60:D61"/>
    <mergeCell ref="D73:D74"/>
  </mergeCells>
  <conditionalFormatting sqref="B7:B16">
    <cfRule type="expression" dxfId="215" priority="8">
      <formula>$A$6="Enter Name of Benefit Here"</formula>
    </cfRule>
  </conditionalFormatting>
  <conditionalFormatting sqref="B20:B29">
    <cfRule type="expression" dxfId="214" priority="7">
      <formula>$A$19="Enter Name of Benefit Here"</formula>
    </cfRule>
  </conditionalFormatting>
  <conditionalFormatting sqref="B33:B42">
    <cfRule type="expression" dxfId="213" priority="6">
      <formula>$A$32="Enter Name of Benefit Here"</formula>
    </cfRule>
  </conditionalFormatting>
  <conditionalFormatting sqref="B46:B55">
    <cfRule type="expression" dxfId="212" priority="5">
      <formula>$A$45="Enter Name of Benefit Here"</formula>
    </cfRule>
  </conditionalFormatting>
  <conditionalFormatting sqref="B59:B68">
    <cfRule type="expression" dxfId="211" priority="4">
      <formula>$A$58="Enter Name of Benefit Here"</formula>
    </cfRule>
  </conditionalFormatting>
  <conditionalFormatting sqref="B72:B81">
    <cfRule type="expression" dxfId="210" priority="3">
      <formula>$A$71="Enter Name of Benefit Here"</formula>
    </cfRule>
  </conditionalFormatting>
  <conditionalFormatting sqref="B85:B94">
    <cfRule type="expression" dxfId="209" priority="2">
      <formula>$A$84="Enter Name of Benefit Here"</formula>
    </cfRule>
  </conditionalFormatting>
  <conditionalFormatting sqref="B98:B107">
    <cfRule type="expression" dxfId="208" priority="1">
      <formula>$A$97="Enter Name of Benefit Here"</formula>
    </cfRule>
  </conditionalFormatting>
  <printOptions horizontalCentered="1"/>
  <pageMargins left="0.5" right="0.5" top="0.5" bottom="0.5" header="0.3" footer="0.3"/>
  <pageSetup scale="94" fitToHeight="3"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92" id="{05BBCDFA-41FA-46EB-BA13-21F52DBB775B}">
            <xm:f>'4) Salary, Taxes, Retirement'!$B$10=0</xm:f>
            <x14:dxf>
              <fill>
                <patternFill>
                  <bgColor theme="0" tint="-0.14996795556505021"/>
                </patternFill>
              </fill>
            </x14:dxf>
          </x14:cfRule>
          <xm:sqref>B7</xm:sqref>
        </x14:conditionalFormatting>
        <x14:conditionalFormatting xmlns:xm="http://schemas.microsoft.com/office/excel/2006/main">
          <x14:cfRule type="expression" priority="87" id="{0F61406F-1FE9-4E05-9F04-0BB7CAF8C21E}">
            <xm:f>'4) Salary, Taxes, Retirement'!$B$27=0</xm:f>
            <x14:dxf>
              <fill>
                <patternFill>
                  <bgColor theme="0" tint="-0.14996795556505021"/>
                </patternFill>
              </fill>
            </x14:dxf>
          </x14:cfRule>
          <xm:sqref>B8</xm:sqref>
        </x14:conditionalFormatting>
        <x14:conditionalFormatting xmlns:xm="http://schemas.microsoft.com/office/excel/2006/main">
          <x14:cfRule type="expression" priority="86" id="{AADC5511-D1EF-4E07-9713-3F370EED065E}">
            <xm:f>'4) Salary, Taxes, Retirement'!$B$44=0</xm:f>
            <x14:dxf>
              <fill>
                <patternFill>
                  <bgColor theme="0" tint="-0.14996795556505021"/>
                </patternFill>
              </fill>
            </x14:dxf>
          </x14:cfRule>
          <xm:sqref>B9</xm:sqref>
        </x14:conditionalFormatting>
        <x14:conditionalFormatting xmlns:xm="http://schemas.microsoft.com/office/excel/2006/main">
          <x14:cfRule type="expression" priority="85" id="{94E9BE59-73A7-42AC-AB1F-529098B7DE13}">
            <xm:f>'4) Salary, Taxes, Retirement'!$B$61=0</xm:f>
            <x14:dxf>
              <fill>
                <patternFill>
                  <bgColor theme="0" tint="-0.14996795556505021"/>
                </patternFill>
              </fill>
            </x14:dxf>
          </x14:cfRule>
          <xm:sqref>B10</xm:sqref>
        </x14:conditionalFormatting>
        <x14:conditionalFormatting xmlns:xm="http://schemas.microsoft.com/office/excel/2006/main">
          <x14:cfRule type="expression" priority="84" id="{8516E10A-C3AB-48CD-AEE5-F7C8FB5A5046}">
            <xm:f>'4) Salary, Taxes, Retirement'!$B$78=0</xm:f>
            <x14:dxf>
              <fill>
                <patternFill>
                  <bgColor theme="0" tint="-0.14996795556505021"/>
                </patternFill>
              </fill>
            </x14:dxf>
          </x14:cfRule>
          <xm:sqref>B11</xm:sqref>
        </x14:conditionalFormatting>
        <x14:conditionalFormatting xmlns:xm="http://schemas.microsoft.com/office/excel/2006/main">
          <x14:cfRule type="expression" priority="83" id="{A4C0230A-DD2B-474A-9113-41C790FD1B33}">
            <xm:f>'4) Salary, Taxes, Retirement'!$B$95=0</xm:f>
            <x14:dxf>
              <fill>
                <patternFill>
                  <bgColor theme="0" tint="-0.14996795556505021"/>
                </patternFill>
              </fill>
            </x14:dxf>
          </x14:cfRule>
          <xm:sqref>B12</xm:sqref>
        </x14:conditionalFormatting>
        <x14:conditionalFormatting xmlns:xm="http://schemas.microsoft.com/office/excel/2006/main">
          <x14:cfRule type="expression" priority="82" id="{A78B3573-3267-405C-BFA2-45CF3368F6E8}">
            <xm:f>'4) Salary, Taxes, Retirement'!$B$112=0</xm:f>
            <x14:dxf>
              <fill>
                <patternFill>
                  <bgColor theme="0" tint="-0.14996795556505021"/>
                </patternFill>
              </fill>
            </x14:dxf>
          </x14:cfRule>
          <xm:sqref>B13</xm:sqref>
        </x14:conditionalFormatting>
        <x14:conditionalFormatting xmlns:xm="http://schemas.microsoft.com/office/excel/2006/main">
          <x14:cfRule type="expression" priority="81" id="{40498272-0AF9-41FD-B202-3F656B32883B}">
            <xm:f>'4) Salary, Taxes, Retirement'!$B$129=0</xm:f>
            <x14:dxf>
              <fill>
                <patternFill>
                  <bgColor theme="0" tint="-0.14996795556505021"/>
                </patternFill>
              </fill>
            </x14:dxf>
          </x14:cfRule>
          <xm:sqref>B14</xm:sqref>
        </x14:conditionalFormatting>
        <x14:conditionalFormatting xmlns:xm="http://schemas.microsoft.com/office/excel/2006/main">
          <x14:cfRule type="expression" priority="80" id="{3FD2DDAE-F0DC-46BC-93B3-260D017D2F3C}">
            <xm:f>'4) Salary, Taxes, Retirement'!$B$146=0</xm:f>
            <x14:dxf>
              <fill>
                <patternFill>
                  <bgColor theme="0" tint="-0.14996795556505021"/>
                </patternFill>
              </fill>
            </x14:dxf>
          </x14:cfRule>
          <xm:sqref>B15</xm:sqref>
        </x14:conditionalFormatting>
        <x14:conditionalFormatting xmlns:xm="http://schemas.microsoft.com/office/excel/2006/main">
          <x14:cfRule type="expression" priority="79" id="{2E1C98A2-C1E5-44CE-A6A6-235B30334B60}">
            <xm:f>'4) Salary, Taxes, Retirement'!$B$163=0</xm:f>
            <x14:dxf>
              <fill>
                <patternFill>
                  <bgColor theme="0" tint="-0.14996795556505021"/>
                </patternFill>
              </fill>
            </x14:dxf>
          </x14:cfRule>
          <xm:sqref>B16</xm:sqref>
        </x14:conditionalFormatting>
        <x14:conditionalFormatting xmlns:xm="http://schemas.microsoft.com/office/excel/2006/main">
          <x14:cfRule type="expression" priority="78" id="{B68301DE-4A6E-4291-A55F-271695F4DB51}">
            <xm:f>'4) Salary, Taxes, Retirement'!$B$10=0</xm:f>
            <x14:dxf>
              <fill>
                <patternFill>
                  <bgColor theme="0" tint="-0.14996795556505021"/>
                </patternFill>
              </fill>
            </x14:dxf>
          </x14:cfRule>
          <xm:sqref>B20</xm:sqref>
        </x14:conditionalFormatting>
        <x14:conditionalFormatting xmlns:xm="http://schemas.microsoft.com/office/excel/2006/main">
          <x14:cfRule type="expression" priority="77" id="{E1F6126F-1D9E-44A3-A1E3-95CCC6B2D82C}">
            <xm:f>'4) Salary, Taxes, Retirement'!$B$27=0</xm:f>
            <x14:dxf>
              <fill>
                <patternFill>
                  <bgColor theme="0" tint="-0.14996795556505021"/>
                </patternFill>
              </fill>
            </x14:dxf>
          </x14:cfRule>
          <xm:sqref>B21</xm:sqref>
        </x14:conditionalFormatting>
        <x14:conditionalFormatting xmlns:xm="http://schemas.microsoft.com/office/excel/2006/main">
          <x14:cfRule type="expression" priority="76" id="{C8884132-7E86-45DD-9B59-D1D1C3C460AC}">
            <xm:f>'4) Salary, Taxes, Retirement'!$B$44=0</xm:f>
            <x14:dxf>
              <fill>
                <patternFill>
                  <bgColor theme="0" tint="-0.14996795556505021"/>
                </patternFill>
              </fill>
            </x14:dxf>
          </x14:cfRule>
          <xm:sqref>B22</xm:sqref>
        </x14:conditionalFormatting>
        <x14:conditionalFormatting xmlns:xm="http://schemas.microsoft.com/office/excel/2006/main">
          <x14:cfRule type="expression" priority="75" id="{AC9FB02B-442F-4AE5-8696-7814C85C37CC}">
            <xm:f>'4) Salary, Taxes, Retirement'!$B$61=0</xm:f>
            <x14:dxf>
              <fill>
                <patternFill>
                  <bgColor theme="0" tint="-0.14996795556505021"/>
                </patternFill>
              </fill>
            </x14:dxf>
          </x14:cfRule>
          <xm:sqref>B23</xm:sqref>
        </x14:conditionalFormatting>
        <x14:conditionalFormatting xmlns:xm="http://schemas.microsoft.com/office/excel/2006/main">
          <x14:cfRule type="expression" priority="74" id="{8B328B2C-5CE9-47D5-8634-A5BC6D7D7C3C}">
            <xm:f>'4) Salary, Taxes, Retirement'!$B$78=0</xm:f>
            <x14:dxf>
              <fill>
                <patternFill>
                  <bgColor theme="0" tint="-0.14996795556505021"/>
                </patternFill>
              </fill>
            </x14:dxf>
          </x14:cfRule>
          <xm:sqref>B24</xm:sqref>
        </x14:conditionalFormatting>
        <x14:conditionalFormatting xmlns:xm="http://schemas.microsoft.com/office/excel/2006/main">
          <x14:cfRule type="expression" priority="73" id="{E74B151E-B998-427A-86DA-C8133D287936}">
            <xm:f>'4) Salary, Taxes, Retirement'!$B$95=0</xm:f>
            <x14:dxf>
              <fill>
                <patternFill>
                  <bgColor theme="0" tint="-0.14996795556505021"/>
                </patternFill>
              </fill>
            </x14:dxf>
          </x14:cfRule>
          <xm:sqref>B25</xm:sqref>
        </x14:conditionalFormatting>
        <x14:conditionalFormatting xmlns:xm="http://schemas.microsoft.com/office/excel/2006/main">
          <x14:cfRule type="expression" priority="72" id="{6EBABD1B-CFEF-481C-99B2-F5679A1051B5}">
            <xm:f>'4) Salary, Taxes, Retirement'!$B$112=0</xm:f>
            <x14:dxf>
              <fill>
                <patternFill>
                  <bgColor theme="0" tint="-0.14996795556505021"/>
                </patternFill>
              </fill>
            </x14:dxf>
          </x14:cfRule>
          <xm:sqref>B26</xm:sqref>
        </x14:conditionalFormatting>
        <x14:conditionalFormatting xmlns:xm="http://schemas.microsoft.com/office/excel/2006/main">
          <x14:cfRule type="expression" priority="71" id="{D4C458F1-3731-48A2-9DCA-A549D7BF0D81}">
            <xm:f>'4) Salary, Taxes, Retirement'!$B$129=0</xm:f>
            <x14:dxf>
              <fill>
                <patternFill>
                  <bgColor theme="0" tint="-0.14996795556505021"/>
                </patternFill>
              </fill>
            </x14:dxf>
          </x14:cfRule>
          <xm:sqref>B27</xm:sqref>
        </x14:conditionalFormatting>
        <x14:conditionalFormatting xmlns:xm="http://schemas.microsoft.com/office/excel/2006/main">
          <x14:cfRule type="expression" priority="70" id="{2F46EDD2-8ECD-4209-A748-C37B58882B30}">
            <xm:f>'4) Salary, Taxes, Retirement'!$B$146=0</xm:f>
            <x14:dxf>
              <fill>
                <patternFill>
                  <bgColor theme="0" tint="-0.14996795556505021"/>
                </patternFill>
              </fill>
            </x14:dxf>
          </x14:cfRule>
          <xm:sqref>B28</xm:sqref>
        </x14:conditionalFormatting>
        <x14:conditionalFormatting xmlns:xm="http://schemas.microsoft.com/office/excel/2006/main">
          <x14:cfRule type="expression" priority="69" id="{BC09927F-B86C-4439-B5C4-631734BDCC3C}">
            <xm:f>'4) Salary, Taxes, Retirement'!$B$163=0</xm:f>
            <x14:dxf>
              <fill>
                <patternFill>
                  <bgColor theme="0" tint="-0.14996795556505021"/>
                </patternFill>
              </fill>
            </x14:dxf>
          </x14:cfRule>
          <xm:sqref>B29</xm:sqref>
        </x14:conditionalFormatting>
        <x14:conditionalFormatting xmlns:xm="http://schemas.microsoft.com/office/excel/2006/main">
          <x14:cfRule type="expression" priority="68" id="{02431A96-CBEE-414E-9908-9013DF64ED50}">
            <xm:f>'4) Salary, Taxes, Retirement'!$B$10=0</xm:f>
            <x14:dxf>
              <fill>
                <patternFill>
                  <bgColor theme="0" tint="-0.14996795556505021"/>
                </patternFill>
              </fill>
            </x14:dxf>
          </x14:cfRule>
          <xm:sqref>B33</xm:sqref>
        </x14:conditionalFormatting>
        <x14:conditionalFormatting xmlns:xm="http://schemas.microsoft.com/office/excel/2006/main">
          <x14:cfRule type="expression" priority="67" id="{AA774398-3C31-4FC8-8740-16335F87F7BB}">
            <xm:f>'4) Salary, Taxes, Retirement'!$B$27=0</xm:f>
            <x14:dxf>
              <fill>
                <patternFill>
                  <bgColor theme="0" tint="-0.14996795556505021"/>
                </patternFill>
              </fill>
            </x14:dxf>
          </x14:cfRule>
          <xm:sqref>B34</xm:sqref>
        </x14:conditionalFormatting>
        <x14:conditionalFormatting xmlns:xm="http://schemas.microsoft.com/office/excel/2006/main">
          <x14:cfRule type="expression" priority="66" id="{49137DA8-A4C1-4D84-A283-327831225E44}">
            <xm:f>'4) Salary, Taxes, Retirement'!$B$44=0</xm:f>
            <x14:dxf>
              <fill>
                <patternFill>
                  <bgColor theme="0" tint="-0.14996795556505021"/>
                </patternFill>
              </fill>
            </x14:dxf>
          </x14:cfRule>
          <xm:sqref>B35</xm:sqref>
        </x14:conditionalFormatting>
        <x14:conditionalFormatting xmlns:xm="http://schemas.microsoft.com/office/excel/2006/main">
          <x14:cfRule type="expression" priority="65" id="{144DBC22-C518-43D1-BF68-FC073E6CBE59}">
            <xm:f>'4) Salary, Taxes, Retirement'!$B$61=0</xm:f>
            <x14:dxf>
              <fill>
                <patternFill>
                  <bgColor theme="0" tint="-0.14996795556505021"/>
                </patternFill>
              </fill>
            </x14:dxf>
          </x14:cfRule>
          <xm:sqref>B36</xm:sqref>
        </x14:conditionalFormatting>
        <x14:conditionalFormatting xmlns:xm="http://schemas.microsoft.com/office/excel/2006/main">
          <x14:cfRule type="expression" priority="64" id="{B1774BB1-B394-4FF3-B0B0-2DD1720E9F87}">
            <xm:f>'4) Salary, Taxes, Retirement'!$B$78=0</xm:f>
            <x14:dxf>
              <fill>
                <patternFill>
                  <bgColor theme="0" tint="-0.14996795556505021"/>
                </patternFill>
              </fill>
            </x14:dxf>
          </x14:cfRule>
          <xm:sqref>B37</xm:sqref>
        </x14:conditionalFormatting>
        <x14:conditionalFormatting xmlns:xm="http://schemas.microsoft.com/office/excel/2006/main">
          <x14:cfRule type="expression" priority="63" id="{E2985B80-4AED-46A2-B2B9-5E14F7A16583}">
            <xm:f>'4) Salary, Taxes, Retirement'!$B$95=0</xm:f>
            <x14:dxf>
              <fill>
                <patternFill>
                  <bgColor theme="0" tint="-0.14996795556505021"/>
                </patternFill>
              </fill>
            </x14:dxf>
          </x14:cfRule>
          <xm:sqref>B38</xm:sqref>
        </x14:conditionalFormatting>
        <x14:conditionalFormatting xmlns:xm="http://schemas.microsoft.com/office/excel/2006/main">
          <x14:cfRule type="expression" priority="62" id="{6DA7E12E-5808-4B29-9347-68CD2EF53B4C}">
            <xm:f>'4) Salary, Taxes, Retirement'!$B$112=0</xm:f>
            <x14:dxf>
              <fill>
                <patternFill>
                  <bgColor theme="0" tint="-0.14996795556505021"/>
                </patternFill>
              </fill>
            </x14:dxf>
          </x14:cfRule>
          <xm:sqref>B39</xm:sqref>
        </x14:conditionalFormatting>
        <x14:conditionalFormatting xmlns:xm="http://schemas.microsoft.com/office/excel/2006/main">
          <x14:cfRule type="expression" priority="61" id="{40A24ECF-ABFA-47BF-AC9A-1E432C603CA0}">
            <xm:f>'4) Salary, Taxes, Retirement'!$B$129=0</xm:f>
            <x14:dxf>
              <fill>
                <patternFill>
                  <bgColor theme="0" tint="-0.14996795556505021"/>
                </patternFill>
              </fill>
            </x14:dxf>
          </x14:cfRule>
          <xm:sqref>B40</xm:sqref>
        </x14:conditionalFormatting>
        <x14:conditionalFormatting xmlns:xm="http://schemas.microsoft.com/office/excel/2006/main">
          <x14:cfRule type="expression" priority="60" id="{A11E0B29-0ECB-482A-9540-A8A4F35695CB}">
            <xm:f>'4) Salary, Taxes, Retirement'!$B$146=0</xm:f>
            <x14:dxf>
              <fill>
                <patternFill>
                  <bgColor theme="0" tint="-0.14996795556505021"/>
                </patternFill>
              </fill>
            </x14:dxf>
          </x14:cfRule>
          <xm:sqref>B41</xm:sqref>
        </x14:conditionalFormatting>
        <x14:conditionalFormatting xmlns:xm="http://schemas.microsoft.com/office/excel/2006/main">
          <x14:cfRule type="expression" priority="59" id="{3D028DC0-9193-40EC-A3E7-717BDBC64FB5}">
            <xm:f>'4) Salary, Taxes, Retirement'!$B$163=0</xm:f>
            <x14:dxf>
              <fill>
                <patternFill>
                  <bgColor theme="0" tint="-0.14996795556505021"/>
                </patternFill>
              </fill>
            </x14:dxf>
          </x14:cfRule>
          <xm:sqref>B42</xm:sqref>
        </x14:conditionalFormatting>
        <x14:conditionalFormatting xmlns:xm="http://schemas.microsoft.com/office/excel/2006/main">
          <x14:cfRule type="expression" priority="58" id="{E7DC7A26-3075-46DA-AD06-3D8672777FA8}">
            <xm:f>'4) Salary, Taxes, Retirement'!$B$10=0</xm:f>
            <x14:dxf>
              <fill>
                <patternFill>
                  <bgColor theme="0" tint="-0.14996795556505021"/>
                </patternFill>
              </fill>
            </x14:dxf>
          </x14:cfRule>
          <xm:sqref>B46</xm:sqref>
        </x14:conditionalFormatting>
        <x14:conditionalFormatting xmlns:xm="http://schemas.microsoft.com/office/excel/2006/main">
          <x14:cfRule type="expression" priority="57" id="{498D740A-A2F1-4304-9F18-181E31AC7365}">
            <xm:f>'4) Salary, Taxes, Retirement'!$B$27=0</xm:f>
            <x14:dxf>
              <fill>
                <patternFill>
                  <bgColor theme="0" tint="-0.14996795556505021"/>
                </patternFill>
              </fill>
            </x14:dxf>
          </x14:cfRule>
          <xm:sqref>B47</xm:sqref>
        </x14:conditionalFormatting>
        <x14:conditionalFormatting xmlns:xm="http://schemas.microsoft.com/office/excel/2006/main">
          <x14:cfRule type="expression" priority="56" id="{932CB183-F33B-40B2-A39F-7BE5DC15A794}">
            <xm:f>'4) Salary, Taxes, Retirement'!$B$44=0</xm:f>
            <x14:dxf>
              <fill>
                <patternFill>
                  <bgColor theme="0" tint="-0.14996795556505021"/>
                </patternFill>
              </fill>
            </x14:dxf>
          </x14:cfRule>
          <xm:sqref>B48</xm:sqref>
        </x14:conditionalFormatting>
        <x14:conditionalFormatting xmlns:xm="http://schemas.microsoft.com/office/excel/2006/main">
          <x14:cfRule type="expression" priority="55" id="{DD0079C5-2942-4506-A9E9-5970D15463C0}">
            <xm:f>'4) Salary, Taxes, Retirement'!$B$61=0</xm:f>
            <x14:dxf>
              <fill>
                <patternFill>
                  <bgColor theme="0" tint="-0.14996795556505021"/>
                </patternFill>
              </fill>
            </x14:dxf>
          </x14:cfRule>
          <xm:sqref>B49</xm:sqref>
        </x14:conditionalFormatting>
        <x14:conditionalFormatting xmlns:xm="http://schemas.microsoft.com/office/excel/2006/main">
          <x14:cfRule type="expression" priority="54" id="{D97A2051-E8A6-4415-BABB-B36604F360FE}">
            <xm:f>'4) Salary, Taxes, Retirement'!$B$78=0</xm:f>
            <x14:dxf>
              <fill>
                <patternFill>
                  <bgColor theme="0" tint="-0.14996795556505021"/>
                </patternFill>
              </fill>
            </x14:dxf>
          </x14:cfRule>
          <xm:sqref>B50</xm:sqref>
        </x14:conditionalFormatting>
        <x14:conditionalFormatting xmlns:xm="http://schemas.microsoft.com/office/excel/2006/main">
          <x14:cfRule type="expression" priority="53" id="{F4ECC008-63F0-4CD2-9EBF-20D975241AD3}">
            <xm:f>'4) Salary, Taxes, Retirement'!$B$95=0</xm:f>
            <x14:dxf>
              <fill>
                <patternFill>
                  <bgColor theme="0" tint="-0.14996795556505021"/>
                </patternFill>
              </fill>
            </x14:dxf>
          </x14:cfRule>
          <xm:sqref>B51</xm:sqref>
        </x14:conditionalFormatting>
        <x14:conditionalFormatting xmlns:xm="http://schemas.microsoft.com/office/excel/2006/main">
          <x14:cfRule type="expression" priority="52" id="{09D0F05D-EB57-487C-8590-20DA615316AA}">
            <xm:f>'4) Salary, Taxes, Retirement'!$B$112=0</xm:f>
            <x14:dxf>
              <fill>
                <patternFill>
                  <bgColor theme="0" tint="-0.14996795556505021"/>
                </patternFill>
              </fill>
            </x14:dxf>
          </x14:cfRule>
          <xm:sqref>B52</xm:sqref>
        </x14:conditionalFormatting>
        <x14:conditionalFormatting xmlns:xm="http://schemas.microsoft.com/office/excel/2006/main">
          <x14:cfRule type="expression" priority="51" id="{0B313F2F-B80E-479E-93D3-99B88B2BFBF6}">
            <xm:f>'4) Salary, Taxes, Retirement'!$B$129=0</xm:f>
            <x14:dxf>
              <fill>
                <patternFill>
                  <bgColor theme="0" tint="-0.14996795556505021"/>
                </patternFill>
              </fill>
            </x14:dxf>
          </x14:cfRule>
          <xm:sqref>B53</xm:sqref>
        </x14:conditionalFormatting>
        <x14:conditionalFormatting xmlns:xm="http://schemas.microsoft.com/office/excel/2006/main">
          <x14:cfRule type="expression" priority="50" id="{32EA07EF-06AE-45BC-B1D7-BE62F6F11FA0}">
            <xm:f>'4) Salary, Taxes, Retirement'!$B$146=0</xm:f>
            <x14:dxf>
              <fill>
                <patternFill>
                  <bgColor theme="0" tint="-0.14996795556505021"/>
                </patternFill>
              </fill>
            </x14:dxf>
          </x14:cfRule>
          <xm:sqref>B54</xm:sqref>
        </x14:conditionalFormatting>
        <x14:conditionalFormatting xmlns:xm="http://schemas.microsoft.com/office/excel/2006/main">
          <x14:cfRule type="expression" priority="49" id="{BEB059FD-9B62-45DD-BD13-846E1EA772E2}">
            <xm:f>'4) Salary, Taxes, Retirement'!$B$163=0</xm:f>
            <x14:dxf>
              <fill>
                <patternFill>
                  <bgColor theme="0" tint="-0.14996795556505021"/>
                </patternFill>
              </fill>
            </x14:dxf>
          </x14:cfRule>
          <xm:sqref>B55</xm:sqref>
        </x14:conditionalFormatting>
        <x14:conditionalFormatting xmlns:xm="http://schemas.microsoft.com/office/excel/2006/main">
          <x14:cfRule type="expression" priority="48" id="{E39AEBEB-DC9F-47EE-B487-13809E23604A}">
            <xm:f>'4) Salary, Taxes, Retirement'!$B$10=0</xm:f>
            <x14:dxf>
              <fill>
                <patternFill>
                  <bgColor theme="0" tint="-0.14996795556505021"/>
                </patternFill>
              </fill>
            </x14:dxf>
          </x14:cfRule>
          <xm:sqref>B59</xm:sqref>
        </x14:conditionalFormatting>
        <x14:conditionalFormatting xmlns:xm="http://schemas.microsoft.com/office/excel/2006/main">
          <x14:cfRule type="expression" priority="47" id="{E8734428-5541-492B-8BDC-7731A5A78EB3}">
            <xm:f>'4) Salary, Taxes, Retirement'!$B$27=0</xm:f>
            <x14:dxf>
              <fill>
                <patternFill>
                  <bgColor theme="0" tint="-0.14996795556505021"/>
                </patternFill>
              </fill>
            </x14:dxf>
          </x14:cfRule>
          <xm:sqref>B60</xm:sqref>
        </x14:conditionalFormatting>
        <x14:conditionalFormatting xmlns:xm="http://schemas.microsoft.com/office/excel/2006/main">
          <x14:cfRule type="expression" priority="46" id="{FAEA3C05-53D4-4B02-9414-09E965122A1C}">
            <xm:f>'4) Salary, Taxes, Retirement'!$B$44=0</xm:f>
            <x14:dxf>
              <fill>
                <patternFill>
                  <bgColor theme="0" tint="-0.14996795556505021"/>
                </patternFill>
              </fill>
            </x14:dxf>
          </x14:cfRule>
          <xm:sqref>B61</xm:sqref>
        </x14:conditionalFormatting>
        <x14:conditionalFormatting xmlns:xm="http://schemas.microsoft.com/office/excel/2006/main">
          <x14:cfRule type="expression" priority="45" id="{8241CC99-C2C4-4BE7-A454-AF4DDA98C26B}">
            <xm:f>'4) Salary, Taxes, Retirement'!$B$61=0</xm:f>
            <x14:dxf>
              <fill>
                <patternFill>
                  <bgColor theme="0" tint="-0.14996795556505021"/>
                </patternFill>
              </fill>
            </x14:dxf>
          </x14:cfRule>
          <xm:sqref>B62</xm:sqref>
        </x14:conditionalFormatting>
        <x14:conditionalFormatting xmlns:xm="http://schemas.microsoft.com/office/excel/2006/main">
          <x14:cfRule type="expression" priority="44" id="{BB09DC37-C4E6-4BB8-8F56-2D2A91578EDB}">
            <xm:f>'4) Salary, Taxes, Retirement'!$B$78=0</xm:f>
            <x14:dxf>
              <fill>
                <patternFill>
                  <bgColor theme="0" tint="-0.14996795556505021"/>
                </patternFill>
              </fill>
            </x14:dxf>
          </x14:cfRule>
          <xm:sqref>B63</xm:sqref>
        </x14:conditionalFormatting>
        <x14:conditionalFormatting xmlns:xm="http://schemas.microsoft.com/office/excel/2006/main">
          <x14:cfRule type="expression" priority="43" id="{0CB21427-390F-48DD-8EA6-1BCEF3EB9A09}">
            <xm:f>'4) Salary, Taxes, Retirement'!$B$95=0</xm:f>
            <x14:dxf>
              <fill>
                <patternFill>
                  <bgColor theme="0" tint="-0.14996795556505021"/>
                </patternFill>
              </fill>
            </x14:dxf>
          </x14:cfRule>
          <xm:sqref>B64</xm:sqref>
        </x14:conditionalFormatting>
        <x14:conditionalFormatting xmlns:xm="http://schemas.microsoft.com/office/excel/2006/main">
          <x14:cfRule type="expression" priority="42" id="{89662EB7-8CB8-4A97-81AB-AA3FE7FBE646}">
            <xm:f>'4) Salary, Taxes, Retirement'!$B$112=0</xm:f>
            <x14:dxf>
              <fill>
                <patternFill>
                  <bgColor theme="0" tint="-0.14996795556505021"/>
                </patternFill>
              </fill>
            </x14:dxf>
          </x14:cfRule>
          <xm:sqref>B65</xm:sqref>
        </x14:conditionalFormatting>
        <x14:conditionalFormatting xmlns:xm="http://schemas.microsoft.com/office/excel/2006/main">
          <x14:cfRule type="expression" priority="41" id="{2E7D8916-492A-4755-9DE6-F2332806C078}">
            <xm:f>'4) Salary, Taxes, Retirement'!$B$129=0</xm:f>
            <x14:dxf>
              <fill>
                <patternFill>
                  <bgColor theme="0" tint="-0.14996795556505021"/>
                </patternFill>
              </fill>
            </x14:dxf>
          </x14:cfRule>
          <xm:sqref>B66</xm:sqref>
        </x14:conditionalFormatting>
        <x14:conditionalFormatting xmlns:xm="http://schemas.microsoft.com/office/excel/2006/main">
          <x14:cfRule type="expression" priority="40" id="{538D3D50-21DC-47F3-90E1-746558D75102}">
            <xm:f>'4) Salary, Taxes, Retirement'!$B$146=0</xm:f>
            <x14:dxf>
              <fill>
                <patternFill>
                  <bgColor theme="0" tint="-0.14996795556505021"/>
                </patternFill>
              </fill>
            </x14:dxf>
          </x14:cfRule>
          <xm:sqref>B67</xm:sqref>
        </x14:conditionalFormatting>
        <x14:conditionalFormatting xmlns:xm="http://schemas.microsoft.com/office/excel/2006/main">
          <x14:cfRule type="expression" priority="39" id="{B5B048F8-D15B-4061-BD2D-3FACAF1AA25B}">
            <xm:f>'4) Salary, Taxes, Retirement'!$B$163=0</xm:f>
            <x14:dxf>
              <fill>
                <patternFill>
                  <bgColor theme="0" tint="-0.14996795556505021"/>
                </patternFill>
              </fill>
            </x14:dxf>
          </x14:cfRule>
          <xm:sqref>B68</xm:sqref>
        </x14:conditionalFormatting>
        <x14:conditionalFormatting xmlns:xm="http://schemas.microsoft.com/office/excel/2006/main">
          <x14:cfRule type="expression" priority="38" id="{63B20D93-ABDD-4C60-BFA4-D5EFB6B6198D}">
            <xm:f>'4) Salary, Taxes, Retirement'!$B$10=0</xm:f>
            <x14:dxf>
              <fill>
                <patternFill>
                  <bgColor theme="0" tint="-0.14996795556505021"/>
                </patternFill>
              </fill>
            </x14:dxf>
          </x14:cfRule>
          <xm:sqref>B72</xm:sqref>
        </x14:conditionalFormatting>
        <x14:conditionalFormatting xmlns:xm="http://schemas.microsoft.com/office/excel/2006/main">
          <x14:cfRule type="expression" priority="37" id="{E8C4220C-C04F-4CF7-8232-33600D97A084}">
            <xm:f>'4) Salary, Taxes, Retirement'!$B$27=0</xm:f>
            <x14:dxf>
              <fill>
                <patternFill>
                  <bgColor theme="0" tint="-0.14996795556505021"/>
                </patternFill>
              </fill>
            </x14:dxf>
          </x14:cfRule>
          <xm:sqref>B73</xm:sqref>
        </x14:conditionalFormatting>
        <x14:conditionalFormatting xmlns:xm="http://schemas.microsoft.com/office/excel/2006/main">
          <x14:cfRule type="expression" priority="36" id="{7F9DA951-B2B7-439B-8922-2AEB816B6E1A}">
            <xm:f>'4) Salary, Taxes, Retirement'!$B$44=0</xm:f>
            <x14:dxf>
              <fill>
                <patternFill>
                  <bgColor theme="0" tint="-0.14996795556505021"/>
                </patternFill>
              </fill>
            </x14:dxf>
          </x14:cfRule>
          <xm:sqref>B74</xm:sqref>
        </x14:conditionalFormatting>
        <x14:conditionalFormatting xmlns:xm="http://schemas.microsoft.com/office/excel/2006/main">
          <x14:cfRule type="expression" priority="35" id="{55E217EE-38A3-4B6E-87D4-191CC6FB5EA8}">
            <xm:f>'4) Salary, Taxes, Retirement'!$B$61=0</xm:f>
            <x14:dxf>
              <fill>
                <patternFill>
                  <bgColor theme="0" tint="-0.14996795556505021"/>
                </patternFill>
              </fill>
            </x14:dxf>
          </x14:cfRule>
          <xm:sqref>B75</xm:sqref>
        </x14:conditionalFormatting>
        <x14:conditionalFormatting xmlns:xm="http://schemas.microsoft.com/office/excel/2006/main">
          <x14:cfRule type="expression" priority="34" id="{2DB3B537-51FC-4A03-8E89-91D913FF6E50}">
            <xm:f>'4) Salary, Taxes, Retirement'!$B$78=0</xm:f>
            <x14:dxf>
              <fill>
                <patternFill>
                  <bgColor theme="0" tint="-0.14996795556505021"/>
                </patternFill>
              </fill>
            </x14:dxf>
          </x14:cfRule>
          <xm:sqref>B76</xm:sqref>
        </x14:conditionalFormatting>
        <x14:conditionalFormatting xmlns:xm="http://schemas.microsoft.com/office/excel/2006/main">
          <x14:cfRule type="expression" priority="33" id="{72E92AD4-555A-4C62-98EC-1A9D984ECF7D}">
            <xm:f>'4) Salary, Taxes, Retirement'!$B$95=0</xm:f>
            <x14:dxf>
              <fill>
                <patternFill>
                  <bgColor theme="0" tint="-0.14996795556505021"/>
                </patternFill>
              </fill>
            </x14:dxf>
          </x14:cfRule>
          <xm:sqref>B77</xm:sqref>
        </x14:conditionalFormatting>
        <x14:conditionalFormatting xmlns:xm="http://schemas.microsoft.com/office/excel/2006/main">
          <x14:cfRule type="expression" priority="32" id="{46B4FE8E-7C02-41CA-B0A4-7673971B848C}">
            <xm:f>'4) Salary, Taxes, Retirement'!$B$112=0</xm:f>
            <x14:dxf>
              <fill>
                <patternFill>
                  <bgColor theme="0" tint="-0.14996795556505021"/>
                </patternFill>
              </fill>
            </x14:dxf>
          </x14:cfRule>
          <xm:sqref>B78</xm:sqref>
        </x14:conditionalFormatting>
        <x14:conditionalFormatting xmlns:xm="http://schemas.microsoft.com/office/excel/2006/main">
          <x14:cfRule type="expression" priority="31" id="{81BF163A-141D-41D2-A5DF-4A7B46095B15}">
            <xm:f>'4) Salary, Taxes, Retirement'!$B$129=0</xm:f>
            <x14:dxf>
              <fill>
                <patternFill>
                  <bgColor theme="0" tint="-0.14996795556505021"/>
                </patternFill>
              </fill>
            </x14:dxf>
          </x14:cfRule>
          <xm:sqref>B79</xm:sqref>
        </x14:conditionalFormatting>
        <x14:conditionalFormatting xmlns:xm="http://schemas.microsoft.com/office/excel/2006/main">
          <x14:cfRule type="expression" priority="30" id="{6BA1AEB1-79BC-40AD-AB1A-4E4DBB04990F}">
            <xm:f>'4) Salary, Taxes, Retirement'!$B$146=0</xm:f>
            <x14:dxf>
              <fill>
                <patternFill>
                  <bgColor theme="0" tint="-0.14996795556505021"/>
                </patternFill>
              </fill>
            </x14:dxf>
          </x14:cfRule>
          <xm:sqref>B80</xm:sqref>
        </x14:conditionalFormatting>
        <x14:conditionalFormatting xmlns:xm="http://schemas.microsoft.com/office/excel/2006/main">
          <x14:cfRule type="expression" priority="29" id="{3EC9180D-DB16-41E0-9563-7C337551C268}">
            <xm:f>'4) Salary, Taxes, Retirement'!$B$163=0</xm:f>
            <x14:dxf>
              <fill>
                <patternFill>
                  <bgColor theme="0" tint="-0.14996795556505021"/>
                </patternFill>
              </fill>
            </x14:dxf>
          </x14:cfRule>
          <xm:sqref>B81</xm:sqref>
        </x14:conditionalFormatting>
        <x14:conditionalFormatting xmlns:xm="http://schemas.microsoft.com/office/excel/2006/main">
          <x14:cfRule type="expression" priority="28" id="{CF32EEC8-4044-47A7-BC07-3E56DD1BCAEA}">
            <xm:f>'4) Salary, Taxes, Retirement'!$B$10=0</xm:f>
            <x14:dxf>
              <fill>
                <patternFill>
                  <bgColor theme="0" tint="-0.14996795556505021"/>
                </patternFill>
              </fill>
            </x14:dxf>
          </x14:cfRule>
          <xm:sqref>B85</xm:sqref>
        </x14:conditionalFormatting>
        <x14:conditionalFormatting xmlns:xm="http://schemas.microsoft.com/office/excel/2006/main">
          <x14:cfRule type="expression" priority="27" id="{E7C18B47-D805-48DA-9BFC-EA8B946A5C64}">
            <xm:f>'4) Salary, Taxes, Retirement'!$B$27=0</xm:f>
            <x14:dxf>
              <fill>
                <patternFill>
                  <bgColor theme="0" tint="-0.14996795556505021"/>
                </patternFill>
              </fill>
            </x14:dxf>
          </x14:cfRule>
          <xm:sqref>B86</xm:sqref>
        </x14:conditionalFormatting>
        <x14:conditionalFormatting xmlns:xm="http://schemas.microsoft.com/office/excel/2006/main">
          <x14:cfRule type="expression" priority="26" id="{3B0894E5-D071-4573-8A88-C868D76475DF}">
            <xm:f>'4) Salary, Taxes, Retirement'!$B$44=0</xm:f>
            <x14:dxf>
              <fill>
                <patternFill>
                  <bgColor theme="0" tint="-0.14996795556505021"/>
                </patternFill>
              </fill>
            </x14:dxf>
          </x14:cfRule>
          <xm:sqref>B87</xm:sqref>
        </x14:conditionalFormatting>
        <x14:conditionalFormatting xmlns:xm="http://schemas.microsoft.com/office/excel/2006/main">
          <x14:cfRule type="expression" priority="25" id="{92221B41-9CE7-4E15-9358-C9BB642D2BC6}">
            <xm:f>'4) Salary, Taxes, Retirement'!$B$61=0</xm:f>
            <x14:dxf>
              <fill>
                <patternFill>
                  <bgColor theme="0" tint="-0.14996795556505021"/>
                </patternFill>
              </fill>
            </x14:dxf>
          </x14:cfRule>
          <xm:sqref>B88</xm:sqref>
        </x14:conditionalFormatting>
        <x14:conditionalFormatting xmlns:xm="http://schemas.microsoft.com/office/excel/2006/main">
          <x14:cfRule type="expression" priority="24" id="{52ADD6E8-C925-4E58-B72F-3A07F131D288}">
            <xm:f>'4) Salary, Taxes, Retirement'!$B$78=0</xm:f>
            <x14:dxf>
              <fill>
                <patternFill>
                  <bgColor theme="0" tint="-0.14996795556505021"/>
                </patternFill>
              </fill>
            </x14:dxf>
          </x14:cfRule>
          <xm:sqref>B89</xm:sqref>
        </x14:conditionalFormatting>
        <x14:conditionalFormatting xmlns:xm="http://schemas.microsoft.com/office/excel/2006/main">
          <x14:cfRule type="expression" priority="23" id="{C63806AF-B4D2-442B-BFA1-1E9C7154A986}">
            <xm:f>'4) Salary, Taxes, Retirement'!$B$95=0</xm:f>
            <x14:dxf>
              <fill>
                <patternFill>
                  <bgColor theme="0" tint="-0.14996795556505021"/>
                </patternFill>
              </fill>
            </x14:dxf>
          </x14:cfRule>
          <xm:sqref>B90</xm:sqref>
        </x14:conditionalFormatting>
        <x14:conditionalFormatting xmlns:xm="http://schemas.microsoft.com/office/excel/2006/main">
          <x14:cfRule type="expression" priority="22" id="{F308F1BA-850F-45D8-AD43-4792A0A627D9}">
            <xm:f>'4) Salary, Taxes, Retirement'!$B$112=0</xm:f>
            <x14:dxf>
              <fill>
                <patternFill>
                  <bgColor theme="0" tint="-0.14996795556505021"/>
                </patternFill>
              </fill>
            </x14:dxf>
          </x14:cfRule>
          <xm:sqref>B91</xm:sqref>
        </x14:conditionalFormatting>
        <x14:conditionalFormatting xmlns:xm="http://schemas.microsoft.com/office/excel/2006/main">
          <x14:cfRule type="expression" priority="21" id="{74034FEF-5D93-4FA6-AA19-EEB249265E81}">
            <xm:f>'4) Salary, Taxes, Retirement'!$B$129=0</xm:f>
            <x14:dxf>
              <fill>
                <patternFill>
                  <bgColor theme="0" tint="-0.14996795556505021"/>
                </patternFill>
              </fill>
            </x14:dxf>
          </x14:cfRule>
          <xm:sqref>B92</xm:sqref>
        </x14:conditionalFormatting>
        <x14:conditionalFormatting xmlns:xm="http://schemas.microsoft.com/office/excel/2006/main">
          <x14:cfRule type="expression" priority="20" id="{729CC01A-B9DF-4C1B-AC66-6E3AA0A901FB}">
            <xm:f>'4) Salary, Taxes, Retirement'!$B$146=0</xm:f>
            <x14:dxf>
              <fill>
                <patternFill>
                  <bgColor theme="0" tint="-0.14996795556505021"/>
                </patternFill>
              </fill>
            </x14:dxf>
          </x14:cfRule>
          <xm:sqref>B93</xm:sqref>
        </x14:conditionalFormatting>
        <x14:conditionalFormatting xmlns:xm="http://schemas.microsoft.com/office/excel/2006/main">
          <x14:cfRule type="expression" priority="19" id="{D6967A33-E210-4A31-BFB6-8A49F84E13DA}">
            <xm:f>'4) Salary, Taxes, Retirement'!$B$163=0</xm:f>
            <x14:dxf>
              <fill>
                <patternFill>
                  <bgColor theme="0" tint="-0.14996795556505021"/>
                </patternFill>
              </fill>
            </x14:dxf>
          </x14:cfRule>
          <xm:sqref>B94</xm:sqref>
        </x14:conditionalFormatting>
        <x14:conditionalFormatting xmlns:xm="http://schemas.microsoft.com/office/excel/2006/main">
          <x14:cfRule type="expression" priority="18" id="{D466980D-70D8-470C-81F8-C7D8CE1A2DDE}">
            <xm:f>'4) Salary, Taxes, Retirement'!$B$10=0</xm:f>
            <x14:dxf>
              <fill>
                <patternFill>
                  <bgColor theme="0" tint="-0.14996795556505021"/>
                </patternFill>
              </fill>
            </x14:dxf>
          </x14:cfRule>
          <xm:sqref>B98</xm:sqref>
        </x14:conditionalFormatting>
        <x14:conditionalFormatting xmlns:xm="http://schemas.microsoft.com/office/excel/2006/main">
          <x14:cfRule type="expression" priority="17" id="{69B96863-C76B-4065-8A2B-31BB0F989529}">
            <xm:f>'4) Salary, Taxes, Retirement'!$B$27=0</xm:f>
            <x14:dxf>
              <fill>
                <patternFill>
                  <bgColor theme="0" tint="-0.14996795556505021"/>
                </patternFill>
              </fill>
            </x14:dxf>
          </x14:cfRule>
          <xm:sqref>B99</xm:sqref>
        </x14:conditionalFormatting>
        <x14:conditionalFormatting xmlns:xm="http://schemas.microsoft.com/office/excel/2006/main">
          <x14:cfRule type="expression" priority="16" id="{A8570066-8BBE-4FAC-BBF5-80D7F870FC9F}">
            <xm:f>'4) Salary, Taxes, Retirement'!$B$44=0</xm:f>
            <x14:dxf>
              <fill>
                <patternFill>
                  <bgColor theme="0" tint="-0.14996795556505021"/>
                </patternFill>
              </fill>
            </x14:dxf>
          </x14:cfRule>
          <xm:sqref>B100</xm:sqref>
        </x14:conditionalFormatting>
        <x14:conditionalFormatting xmlns:xm="http://schemas.microsoft.com/office/excel/2006/main">
          <x14:cfRule type="expression" priority="15" id="{A5AACF84-C13C-41AA-99DB-7D329E02886C}">
            <xm:f>'4) Salary, Taxes, Retirement'!$B$61=0</xm:f>
            <x14:dxf>
              <fill>
                <patternFill>
                  <bgColor theme="0" tint="-0.14996795556505021"/>
                </patternFill>
              </fill>
            </x14:dxf>
          </x14:cfRule>
          <xm:sqref>B101</xm:sqref>
        </x14:conditionalFormatting>
        <x14:conditionalFormatting xmlns:xm="http://schemas.microsoft.com/office/excel/2006/main">
          <x14:cfRule type="expression" priority="14" id="{E6B478CD-99F4-4B99-8D2A-E9937CAD9C72}">
            <xm:f>'4) Salary, Taxes, Retirement'!$B$78=0</xm:f>
            <x14:dxf>
              <fill>
                <patternFill>
                  <bgColor theme="0" tint="-0.14996795556505021"/>
                </patternFill>
              </fill>
            </x14:dxf>
          </x14:cfRule>
          <xm:sqref>B102</xm:sqref>
        </x14:conditionalFormatting>
        <x14:conditionalFormatting xmlns:xm="http://schemas.microsoft.com/office/excel/2006/main">
          <x14:cfRule type="expression" priority="13" id="{37A2605E-4919-4F1D-A312-922E40DA2892}">
            <xm:f>'4) Salary, Taxes, Retirement'!$B$95=0</xm:f>
            <x14:dxf>
              <fill>
                <patternFill>
                  <bgColor theme="0" tint="-0.14996795556505021"/>
                </patternFill>
              </fill>
            </x14:dxf>
          </x14:cfRule>
          <xm:sqref>B103</xm:sqref>
        </x14:conditionalFormatting>
        <x14:conditionalFormatting xmlns:xm="http://schemas.microsoft.com/office/excel/2006/main">
          <x14:cfRule type="expression" priority="12" id="{27350729-B5B8-4694-9C46-C4E33DEA91B8}">
            <xm:f>'4) Salary, Taxes, Retirement'!$B$112=0</xm:f>
            <x14:dxf>
              <fill>
                <patternFill>
                  <bgColor theme="0" tint="-0.14996795556505021"/>
                </patternFill>
              </fill>
            </x14:dxf>
          </x14:cfRule>
          <xm:sqref>B104</xm:sqref>
        </x14:conditionalFormatting>
        <x14:conditionalFormatting xmlns:xm="http://schemas.microsoft.com/office/excel/2006/main">
          <x14:cfRule type="expression" priority="11" id="{C9A2A9D2-F9DC-4E91-A5D9-69CB227A5E4A}">
            <xm:f>'4) Salary, Taxes, Retirement'!$B$129=0</xm:f>
            <x14:dxf>
              <fill>
                <patternFill>
                  <bgColor theme="0" tint="-0.14996795556505021"/>
                </patternFill>
              </fill>
            </x14:dxf>
          </x14:cfRule>
          <xm:sqref>B105</xm:sqref>
        </x14:conditionalFormatting>
        <x14:conditionalFormatting xmlns:xm="http://schemas.microsoft.com/office/excel/2006/main">
          <x14:cfRule type="expression" priority="10" id="{B8686C38-6C28-4C4C-A7D9-DDA3C8A37397}">
            <xm:f>'4) Salary, Taxes, Retirement'!$B$146=0</xm:f>
            <x14:dxf>
              <fill>
                <patternFill>
                  <bgColor theme="0" tint="-0.14996795556505021"/>
                </patternFill>
              </fill>
            </x14:dxf>
          </x14:cfRule>
          <xm:sqref>B106</xm:sqref>
        </x14:conditionalFormatting>
        <x14:conditionalFormatting xmlns:xm="http://schemas.microsoft.com/office/excel/2006/main">
          <x14:cfRule type="expression" priority="9" id="{8CBF13B9-9080-45F0-8913-616EB72A059B}">
            <xm:f>'4) Salary, Taxes, Retirement'!$B$163=0</xm:f>
            <x14:dxf>
              <fill>
                <patternFill>
                  <bgColor theme="0" tint="-0.14996795556505021"/>
                </patternFill>
              </fill>
            </x14:dxf>
          </x14:cfRule>
          <xm:sqref>B107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68"/>
  <sheetViews>
    <sheetView workbookViewId="0">
      <pane xSplit="2" ySplit="4" topLeftCell="C5" activePane="bottomRight" state="frozen"/>
      <selection pane="bottomRight" activeCell="B81" sqref="B81"/>
      <selection pane="bottomLeft" activeCell="A5" sqref="A5"/>
      <selection pane="topRight" activeCell="C1" sqref="C1"/>
    </sheetView>
  </sheetViews>
  <sheetFormatPr defaultRowHeight="12"/>
  <cols>
    <col min="1" max="1" width="27.77734375" style="2" customWidth="1"/>
    <col min="2" max="2" width="28.77734375" style="2" customWidth="1"/>
    <col min="3" max="11" width="9.77734375" style="2" customWidth="1"/>
    <col min="12" max="12" width="10.77734375" style="2" customWidth="1"/>
    <col min="13" max="15" width="9.77734375" style="2" customWidth="1"/>
    <col min="16" max="16384" width="8.88671875" style="2"/>
  </cols>
  <sheetData>
    <row r="1" spans="1:16" ht="15" customHeight="1">
      <c r="A1" s="426" t="str">
        <f>IF('2) Your Programs'!B6="","",'2) Your Programs'!B6)</f>
        <v/>
      </c>
      <c r="B1" s="426"/>
      <c r="C1" s="184"/>
      <c r="D1" s="184"/>
      <c r="E1" s="185"/>
      <c r="F1" s="185"/>
      <c r="G1" s="185"/>
      <c r="H1" s="185"/>
      <c r="I1" s="185"/>
      <c r="J1" s="185"/>
      <c r="K1" s="185"/>
      <c r="L1" s="185"/>
      <c r="M1" s="185"/>
      <c r="N1" s="185"/>
      <c r="O1" s="185"/>
      <c r="P1" s="185"/>
    </row>
    <row r="2" spans="1:16" ht="24" customHeight="1">
      <c r="A2" s="186" t="s">
        <v>115</v>
      </c>
      <c r="B2" s="186"/>
      <c r="C2" s="413" t="s">
        <v>116</v>
      </c>
      <c r="D2" s="414"/>
      <c r="E2" s="414"/>
      <c r="F2" s="414"/>
      <c r="G2" s="414"/>
      <c r="H2" s="414"/>
      <c r="I2" s="414"/>
      <c r="J2" s="414"/>
      <c r="K2" s="414"/>
      <c r="L2" s="415"/>
      <c r="M2" s="416" t="s">
        <v>117</v>
      </c>
      <c r="N2" s="416"/>
      <c r="O2" s="417"/>
      <c r="P2" s="187" t="s">
        <v>103</v>
      </c>
    </row>
    <row r="3" spans="1:16" ht="15" customHeight="1" thickBot="1">
      <c r="A3" s="188" t="s">
        <v>118</v>
      </c>
      <c r="B3" s="189" t="s">
        <v>21</v>
      </c>
      <c r="C3" s="190"/>
      <c r="D3" s="190"/>
      <c r="E3" s="190"/>
      <c r="F3" s="190"/>
      <c r="G3" s="190"/>
      <c r="H3" s="190"/>
      <c r="I3" s="190"/>
      <c r="J3" s="190"/>
      <c r="K3" s="190"/>
      <c r="L3" s="191"/>
      <c r="M3" s="192"/>
      <c r="N3" s="192"/>
      <c r="O3" s="193"/>
      <c r="P3" s="194"/>
    </row>
    <row r="4" spans="1:16" ht="36">
      <c r="A4" s="195">
        <f>+'2) Your Programs'!$B$10</f>
        <v>0</v>
      </c>
      <c r="B4" s="195"/>
      <c r="C4" s="196" t="str">
        <f>IF(+'2) Your Programs'!B15=0,"",'2) Your Programs'!B15)</f>
        <v/>
      </c>
      <c r="D4" s="196" t="str">
        <f>IF('2) Your Programs'!B16=0,"",'2) Your Programs'!B16)</f>
        <v/>
      </c>
      <c r="E4" s="196" t="str">
        <f>IF('2) Your Programs'!B17=0,"",'2) Your Programs'!B17)</f>
        <v/>
      </c>
      <c r="F4" s="196" t="str">
        <f>IF('2) Your Programs'!B18=0,"",'2) Your Programs'!B18)</f>
        <v/>
      </c>
      <c r="G4" s="196" t="str">
        <f>IF('2) Your Programs'!B19=0,"",'2) Your Programs'!B19)</f>
        <v/>
      </c>
      <c r="H4" s="196" t="str">
        <f>IF('2) Your Programs'!B20=0,"",'2) Your Programs'!B20)</f>
        <v/>
      </c>
      <c r="I4" s="196" t="str">
        <f>IF('2) Your Programs'!B21=0,"",'2) Your Programs'!B21)</f>
        <v/>
      </c>
      <c r="J4" s="196" t="str">
        <f>IF('2) Your Programs'!B22=0,"",'2) Your Programs'!B22)</f>
        <v/>
      </c>
      <c r="K4" s="196" t="str">
        <f>IF('2) Your Programs'!B23=0,"",'2) Your Programs'!B23)</f>
        <v/>
      </c>
      <c r="L4" s="197" t="s">
        <v>112</v>
      </c>
      <c r="M4" s="196" t="str">
        <f>+'2) Your Programs'!B24</f>
        <v>Management and General (Admin)</v>
      </c>
      <c r="N4" s="196" t="str">
        <f>+'2) Your Programs'!B25</f>
        <v>Fundraising</v>
      </c>
      <c r="O4" s="198" t="s">
        <v>112</v>
      </c>
      <c r="P4" s="199"/>
    </row>
    <row r="5" spans="1:16" ht="15" customHeight="1">
      <c r="A5" s="200" t="s">
        <v>28</v>
      </c>
      <c r="B5" s="95"/>
      <c r="C5" s="201"/>
      <c r="D5" s="201"/>
      <c r="E5" s="201"/>
      <c r="F5" s="201"/>
      <c r="G5" s="201"/>
      <c r="H5" s="201"/>
      <c r="I5" s="201"/>
      <c r="J5" s="201"/>
      <c r="K5" s="201"/>
      <c r="L5" s="202"/>
      <c r="M5" s="203"/>
      <c r="N5" s="201"/>
      <c r="O5" s="204"/>
      <c r="P5" s="199"/>
    </row>
    <row r="6" spans="1:16" ht="15" customHeight="1">
      <c r="A6" s="412" t="s">
        <v>119</v>
      </c>
      <c r="B6" s="70"/>
      <c r="C6" s="205"/>
      <c r="D6" s="205"/>
      <c r="E6" s="205"/>
      <c r="F6" s="205"/>
      <c r="G6" s="205"/>
      <c r="H6" s="205"/>
      <c r="I6" s="205"/>
      <c r="J6" s="205"/>
      <c r="K6" s="205"/>
      <c r="L6" s="206"/>
      <c r="M6" s="205"/>
      <c r="N6" s="205"/>
      <c r="O6" s="207"/>
      <c r="P6" s="208"/>
    </row>
    <row r="7" spans="1:16" ht="15" customHeight="1">
      <c r="A7" s="412"/>
      <c r="B7" s="73" t="str">
        <f>IF('3) Your Chart of Accounts'!C7=0,"",'3) Your Chart of Accounts'!C7)</f>
        <v>SUPPORT AND REVENUE</v>
      </c>
      <c r="C7" s="205"/>
      <c r="D7" s="205"/>
      <c r="E7" s="205"/>
      <c r="F7" s="205"/>
      <c r="G7" s="205"/>
      <c r="H7" s="205"/>
      <c r="I7" s="205"/>
      <c r="J7" s="205"/>
      <c r="K7" s="205"/>
      <c r="L7" s="206"/>
      <c r="M7" s="205"/>
      <c r="N7" s="205"/>
      <c r="O7" s="207"/>
      <c r="P7" s="208"/>
    </row>
    <row r="8" spans="1:16" ht="15" customHeight="1">
      <c r="A8" s="412"/>
      <c r="B8" s="74" t="str">
        <f>IF('3) Your Chart of Accounts'!C8=0,"",'3) Your Chart of Accounts'!C8)</f>
        <v>Contributed Support</v>
      </c>
      <c r="C8" s="209"/>
      <c r="D8" s="209"/>
      <c r="E8" s="209"/>
      <c r="F8" s="209"/>
      <c r="G8" s="209"/>
      <c r="H8" s="209"/>
      <c r="I8" s="209"/>
      <c r="J8" s="209"/>
      <c r="K8" s="209"/>
      <c r="L8" s="210"/>
      <c r="M8" s="209"/>
      <c r="N8" s="209"/>
      <c r="O8" s="211"/>
      <c r="P8" s="212"/>
    </row>
    <row r="9" spans="1:16" ht="15" customHeight="1">
      <c r="A9" s="412"/>
      <c r="B9" s="79" t="str">
        <f>IF('3) Your Chart of Accounts'!C9=0,"",'3) Your Chart of Accounts'!C9)</f>
        <v/>
      </c>
      <c r="C9" s="238"/>
      <c r="D9" s="238"/>
      <c r="E9" s="238"/>
      <c r="F9" s="238"/>
      <c r="G9" s="238"/>
      <c r="H9" s="238"/>
      <c r="I9" s="238"/>
      <c r="J9" s="238"/>
      <c r="K9" s="238"/>
      <c r="L9" s="210">
        <f>SUM(C9:K9)</f>
        <v>0</v>
      </c>
      <c r="M9" s="238"/>
      <c r="N9" s="238"/>
      <c r="O9" s="211">
        <f>SUM(M9:N9)</f>
        <v>0</v>
      </c>
      <c r="P9" s="212">
        <f>+L9+O9</f>
        <v>0</v>
      </c>
    </row>
    <row r="10" spans="1:16" ht="15" customHeight="1">
      <c r="A10" s="412"/>
      <c r="B10" s="79" t="str">
        <f>IF('3) Your Chart of Accounts'!C10=0,"",'3) Your Chart of Accounts'!C10)</f>
        <v/>
      </c>
      <c r="C10" s="238"/>
      <c r="D10" s="238"/>
      <c r="E10" s="238"/>
      <c r="F10" s="238"/>
      <c r="G10" s="238"/>
      <c r="H10" s="238"/>
      <c r="I10" s="238"/>
      <c r="J10" s="238"/>
      <c r="K10" s="238"/>
      <c r="L10" s="210">
        <f t="shared" ref="L10:L22" si="0">SUM(C10:K10)</f>
        <v>0</v>
      </c>
      <c r="M10" s="238"/>
      <c r="N10" s="238"/>
      <c r="O10" s="211">
        <f t="shared" ref="O10:O22" si="1">SUM(M10:N10)</f>
        <v>0</v>
      </c>
      <c r="P10" s="212">
        <f t="shared" ref="P10:P22" si="2">+L10+O10</f>
        <v>0</v>
      </c>
    </row>
    <row r="11" spans="1:16" ht="15" customHeight="1">
      <c r="A11" s="412"/>
      <c r="B11" s="79" t="str">
        <f>IF('3) Your Chart of Accounts'!C11=0,"",'3) Your Chart of Accounts'!C11)</f>
        <v/>
      </c>
      <c r="C11" s="238"/>
      <c r="D11" s="238"/>
      <c r="E11" s="238"/>
      <c r="F11" s="238"/>
      <c r="G11" s="238"/>
      <c r="H11" s="238"/>
      <c r="I11" s="238"/>
      <c r="J11" s="238"/>
      <c r="K11" s="238"/>
      <c r="L11" s="210">
        <f t="shared" si="0"/>
        <v>0</v>
      </c>
      <c r="M11" s="238"/>
      <c r="N11" s="238"/>
      <c r="O11" s="211">
        <f t="shared" si="1"/>
        <v>0</v>
      </c>
      <c r="P11" s="212">
        <f t="shared" si="2"/>
        <v>0</v>
      </c>
    </row>
    <row r="12" spans="1:16" ht="15" customHeight="1">
      <c r="A12" s="412"/>
      <c r="B12" s="79" t="str">
        <f>IF('3) Your Chart of Accounts'!C12=0,"",'3) Your Chart of Accounts'!C12)</f>
        <v/>
      </c>
      <c r="C12" s="238"/>
      <c r="D12" s="238"/>
      <c r="E12" s="238"/>
      <c r="F12" s="238"/>
      <c r="G12" s="238"/>
      <c r="H12" s="238"/>
      <c r="I12" s="238"/>
      <c r="J12" s="238"/>
      <c r="K12" s="238"/>
      <c r="L12" s="210">
        <f t="shared" si="0"/>
        <v>0</v>
      </c>
      <c r="M12" s="238"/>
      <c r="N12" s="238"/>
      <c r="O12" s="211">
        <f t="shared" si="1"/>
        <v>0</v>
      </c>
      <c r="P12" s="212">
        <f t="shared" si="2"/>
        <v>0</v>
      </c>
    </row>
    <row r="13" spans="1:16" ht="15" customHeight="1">
      <c r="A13" s="213" t="s">
        <v>120</v>
      </c>
      <c r="B13" s="79" t="str">
        <f>IF('3) Your Chart of Accounts'!C13=0,"",'3) Your Chart of Accounts'!C13)</f>
        <v/>
      </c>
      <c r="C13" s="238"/>
      <c r="D13" s="238"/>
      <c r="E13" s="238"/>
      <c r="F13" s="238"/>
      <c r="G13" s="238"/>
      <c r="H13" s="238"/>
      <c r="I13" s="238"/>
      <c r="J13" s="238"/>
      <c r="K13" s="238"/>
      <c r="L13" s="210">
        <f t="shared" si="0"/>
        <v>0</v>
      </c>
      <c r="M13" s="238"/>
      <c r="N13" s="238"/>
      <c r="O13" s="211">
        <f t="shared" si="1"/>
        <v>0</v>
      </c>
      <c r="P13" s="212">
        <f t="shared" si="2"/>
        <v>0</v>
      </c>
    </row>
    <row r="14" spans="1:16" ht="15" customHeight="1">
      <c r="A14" s="237"/>
      <c r="B14" s="79" t="str">
        <f>IF('3) Your Chart of Accounts'!C14=0,"",'3) Your Chart of Accounts'!C14)</f>
        <v>Revenue Released from Restrictions</v>
      </c>
      <c r="C14" s="238"/>
      <c r="D14" s="238"/>
      <c r="E14" s="238"/>
      <c r="F14" s="238"/>
      <c r="G14" s="238"/>
      <c r="H14" s="238"/>
      <c r="I14" s="238"/>
      <c r="J14" s="238"/>
      <c r="K14" s="238"/>
      <c r="L14" s="210">
        <f t="shared" si="0"/>
        <v>0</v>
      </c>
      <c r="M14" s="238"/>
      <c r="N14" s="238"/>
      <c r="O14" s="211">
        <f t="shared" si="1"/>
        <v>0</v>
      </c>
      <c r="P14" s="212">
        <f t="shared" si="2"/>
        <v>0</v>
      </c>
    </row>
    <row r="15" spans="1:16" ht="15" customHeight="1">
      <c r="A15" s="237"/>
      <c r="B15" s="80" t="str">
        <f>IF('3) Your Chart of Accounts'!C15=0,"",'3) Your Chart of Accounts'!C15)</f>
        <v>Subtotal Support</v>
      </c>
      <c r="C15" s="209">
        <f>SUM(C9:C14)</f>
        <v>0</v>
      </c>
      <c r="D15" s="209">
        <f t="shared" ref="D15:K15" si="3">SUM(D9:D14)</f>
        <v>0</v>
      </c>
      <c r="E15" s="209">
        <f t="shared" si="3"/>
        <v>0</v>
      </c>
      <c r="F15" s="209">
        <f t="shared" si="3"/>
        <v>0</v>
      </c>
      <c r="G15" s="209">
        <f t="shared" si="3"/>
        <v>0</v>
      </c>
      <c r="H15" s="209">
        <f t="shared" si="3"/>
        <v>0</v>
      </c>
      <c r="I15" s="209">
        <f t="shared" si="3"/>
        <v>0</v>
      </c>
      <c r="J15" s="209">
        <f t="shared" si="3"/>
        <v>0</v>
      </c>
      <c r="K15" s="209">
        <f t="shared" si="3"/>
        <v>0</v>
      </c>
      <c r="L15" s="210">
        <f t="shared" si="0"/>
        <v>0</v>
      </c>
      <c r="M15" s="209">
        <f t="shared" ref="M15:N15" si="4">SUM(M9:M14)</f>
        <v>0</v>
      </c>
      <c r="N15" s="209">
        <f t="shared" si="4"/>
        <v>0</v>
      </c>
      <c r="O15" s="211">
        <f t="shared" ref="O15" si="5">SUM(M15:N15)</f>
        <v>0</v>
      </c>
      <c r="P15" s="212">
        <f t="shared" ref="P15" si="6">+L15+O15</f>
        <v>0</v>
      </c>
    </row>
    <row r="16" spans="1:16" ht="15" customHeight="1">
      <c r="A16" s="237"/>
      <c r="B16" s="74" t="str">
        <f>IF('3) Your Chart of Accounts'!C16=0,"",'3) Your Chart of Accounts'!C16)</f>
        <v>Earned Revenue</v>
      </c>
      <c r="C16" s="209"/>
      <c r="D16" s="209"/>
      <c r="E16" s="209"/>
      <c r="F16" s="209"/>
      <c r="G16" s="209"/>
      <c r="H16" s="209"/>
      <c r="I16" s="209"/>
      <c r="J16" s="209"/>
      <c r="K16" s="209"/>
      <c r="L16" s="210"/>
      <c r="M16" s="209"/>
      <c r="N16" s="209"/>
      <c r="O16" s="211"/>
      <c r="P16" s="212"/>
    </row>
    <row r="17" spans="1:16" ht="15" customHeight="1">
      <c r="A17" s="237"/>
      <c r="B17" s="79" t="str">
        <f>IF('3) Your Chart of Accounts'!C17=0,"",'3) Your Chart of Accounts'!C17)</f>
        <v/>
      </c>
      <c r="C17" s="238"/>
      <c r="D17" s="238"/>
      <c r="E17" s="238"/>
      <c r="F17" s="238"/>
      <c r="G17" s="238"/>
      <c r="H17" s="238"/>
      <c r="I17" s="238"/>
      <c r="J17" s="238"/>
      <c r="K17" s="238"/>
      <c r="L17" s="210">
        <f>SUM(C17:K17)</f>
        <v>0</v>
      </c>
      <c r="M17" s="238"/>
      <c r="N17" s="238"/>
      <c r="O17" s="211">
        <f t="shared" si="1"/>
        <v>0</v>
      </c>
      <c r="P17" s="212">
        <f t="shared" si="2"/>
        <v>0</v>
      </c>
    </row>
    <row r="18" spans="1:16" ht="15" customHeight="1">
      <c r="A18" s="237"/>
      <c r="B18" s="79" t="str">
        <f>IF('3) Your Chart of Accounts'!C18=0,"",'3) Your Chart of Accounts'!C18)</f>
        <v/>
      </c>
      <c r="C18" s="238"/>
      <c r="D18" s="238"/>
      <c r="E18" s="238"/>
      <c r="F18" s="238"/>
      <c r="G18" s="238"/>
      <c r="H18" s="238"/>
      <c r="I18" s="238"/>
      <c r="J18" s="238"/>
      <c r="K18" s="238"/>
      <c r="L18" s="210">
        <f t="shared" si="0"/>
        <v>0</v>
      </c>
      <c r="M18" s="238"/>
      <c r="N18" s="238"/>
      <c r="O18" s="211">
        <f t="shared" si="1"/>
        <v>0</v>
      </c>
      <c r="P18" s="212">
        <f t="shared" si="2"/>
        <v>0</v>
      </c>
    </row>
    <row r="19" spans="1:16" ht="15" customHeight="1">
      <c r="A19" s="237"/>
      <c r="B19" s="79" t="str">
        <f>IF('3) Your Chart of Accounts'!C19=0,"",'3) Your Chart of Accounts'!C19)</f>
        <v/>
      </c>
      <c r="C19" s="238"/>
      <c r="D19" s="238"/>
      <c r="E19" s="238"/>
      <c r="F19" s="238"/>
      <c r="G19" s="238"/>
      <c r="H19" s="238"/>
      <c r="I19" s="238"/>
      <c r="J19" s="238"/>
      <c r="K19" s="238"/>
      <c r="L19" s="210">
        <f t="shared" si="0"/>
        <v>0</v>
      </c>
      <c r="M19" s="238"/>
      <c r="N19" s="238"/>
      <c r="O19" s="211">
        <f t="shared" si="1"/>
        <v>0</v>
      </c>
      <c r="P19" s="212">
        <f t="shared" si="2"/>
        <v>0</v>
      </c>
    </row>
    <row r="20" spans="1:16" ht="15" customHeight="1">
      <c r="A20" s="237"/>
      <c r="B20" s="79" t="str">
        <f>IF('3) Your Chart of Accounts'!C20=0,"",'3) Your Chart of Accounts'!C20)</f>
        <v/>
      </c>
      <c r="C20" s="238"/>
      <c r="D20" s="238"/>
      <c r="E20" s="238"/>
      <c r="F20" s="238"/>
      <c r="G20" s="238"/>
      <c r="H20" s="238"/>
      <c r="I20" s="238"/>
      <c r="J20" s="238"/>
      <c r="K20" s="238"/>
      <c r="L20" s="210">
        <f t="shared" si="0"/>
        <v>0</v>
      </c>
      <c r="M20" s="238"/>
      <c r="N20" s="238"/>
      <c r="O20" s="211">
        <f t="shared" si="1"/>
        <v>0</v>
      </c>
      <c r="P20" s="212">
        <f t="shared" si="2"/>
        <v>0</v>
      </c>
    </row>
    <row r="21" spans="1:16" ht="15" customHeight="1">
      <c r="A21" s="237"/>
      <c r="B21" s="79" t="str">
        <f>IF('3) Your Chart of Accounts'!C21=0,"",'3) Your Chart of Accounts'!C21)</f>
        <v/>
      </c>
      <c r="C21" s="238"/>
      <c r="D21" s="238"/>
      <c r="E21" s="238"/>
      <c r="F21" s="238"/>
      <c r="G21" s="238"/>
      <c r="H21" s="238"/>
      <c r="I21" s="238"/>
      <c r="J21" s="238"/>
      <c r="K21" s="238"/>
      <c r="L21" s="210">
        <f t="shared" si="0"/>
        <v>0</v>
      </c>
      <c r="M21" s="238"/>
      <c r="N21" s="238"/>
      <c r="O21" s="211">
        <f t="shared" ref="O21" si="7">SUM(M21:N21)</f>
        <v>0</v>
      </c>
      <c r="P21" s="212">
        <f t="shared" ref="P21" si="8">+L21+O21</f>
        <v>0</v>
      </c>
    </row>
    <row r="22" spans="1:16" ht="15" customHeight="1">
      <c r="A22" s="237"/>
      <c r="B22" s="80" t="str">
        <f>IF('3) Your Chart of Accounts'!C22=0,"",'3) Your Chart of Accounts'!C22)</f>
        <v>Subtotal Revenue</v>
      </c>
      <c r="C22" s="209">
        <f>SUM(C17:C21)</f>
        <v>0</v>
      </c>
      <c r="D22" s="209">
        <f t="shared" ref="D22:K22" si="9">SUM(D17:D21)</f>
        <v>0</v>
      </c>
      <c r="E22" s="209">
        <f t="shared" si="9"/>
        <v>0</v>
      </c>
      <c r="F22" s="209">
        <f t="shared" si="9"/>
        <v>0</v>
      </c>
      <c r="G22" s="209">
        <f t="shared" si="9"/>
        <v>0</v>
      </c>
      <c r="H22" s="209">
        <f t="shared" si="9"/>
        <v>0</v>
      </c>
      <c r="I22" s="209">
        <f t="shared" si="9"/>
        <v>0</v>
      </c>
      <c r="J22" s="209">
        <f t="shared" si="9"/>
        <v>0</v>
      </c>
      <c r="K22" s="209">
        <f t="shared" si="9"/>
        <v>0</v>
      </c>
      <c r="L22" s="210">
        <f t="shared" si="0"/>
        <v>0</v>
      </c>
      <c r="M22" s="209">
        <f t="shared" ref="M22:N22" si="10">SUM(M17:M21)</f>
        <v>0</v>
      </c>
      <c r="N22" s="209">
        <f t="shared" si="10"/>
        <v>0</v>
      </c>
      <c r="O22" s="211">
        <f t="shared" si="1"/>
        <v>0</v>
      </c>
      <c r="P22" s="212">
        <f t="shared" si="2"/>
        <v>0</v>
      </c>
    </row>
    <row r="23" spans="1:16" ht="15" customHeight="1">
      <c r="A23" s="237"/>
      <c r="B23" s="214" t="str">
        <f>IF('3) Your Chart of Accounts'!C23=0,"",'3) Your Chart of Accounts'!C23)</f>
        <v>TOTAL SUPPORT AND REVENUE</v>
      </c>
      <c r="C23" s="215">
        <f>+C15+C22</f>
        <v>0</v>
      </c>
      <c r="D23" s="215">
        <f t="shared" ref="D23:L23" si="11">+D15+D22</f>
        <v>0</v>
      </c>
      <c r="E23" s="215">
        <f t="shared" si="11"/>
        <v>0</v>
      </c>
      <c r="F23" s="215">
        <f t="shared" si="11"/>
        <v>0</v>
      </c>
      <c r="G23" s="215">
        <f t="shared" si="11"/>
        <v>0</v>
      </c>
      <c r="H23" s="215">
        <f t="shared" si="11"/>
        <v>0</v>
      </c>
      <c r="I23" s="215">
        <f t="shared" si="11"/>
        <v>0</v>
      </c>
      <c r="J23" s="215">
        <f t="shared" si="11"/>
        <v>0</v>
      </c>
      <c r="K23" s="215">
        <f t="shared" si="11"/>
        <v>0</v>
      </c>
      <c r="L23" s="216">
        <f t="shared" si="11"/>
        <v>0</v>
      </c>
      <c r="M23" s="215">
        <f t="shared" ref="M23:N23" si="12">+M15+M22</f>
        <v>0</v>
      </c>
      <c r="N23" s="215">
        <f t="shared" si="12"/>
        <v>0</v>
      </c>
      <c r="O23" s="217">
        <f t="shared" ref="O23" si="13">+O15+O22</f>
        <v>0</v>
      </c>
      <c r="P23" s="218">
        <f t="shared" ref="P23" si="14">+P15+P22</f>
        <v>0</v>
      </c>
    </row>
    <row r="24" spans="1:16" ht="15" customHeight="1">
      <c r="A24" s="237"/>
      <c r="B24" s="84" t="str">
        <f>IF('3) Your Chart of Accounts'!C24=0,"",'3) Your Chart of Accounts'!C24)</f>
        <v/>
      </c>
      <c r="C24" s="209"/>
      <c r="D24" s="209"/>
      <c r="E24" s="209"/>
      <c r="F24" s="209"/>
      <c r="G24" s="209"/>
      <c r="H24" s="209"/>
      <c r="I24" s="209"/>
      <c r="J24" s="209"/>
      <c r="K24" s="209"/>
      <c r="L24" s="210"/>
      <c r="M24" s="209"/>
      <c r="N24" s="209"/>
      <c r="O24" s="211"/>
      <c r="P24" s="212"/>
    </row>
    <row r="25" spans="1:16" ht="15" customHeight="1">
      <c r="A25" s="237"/>
      <c r="B25" s="86" t="str">
        <f>IF('3) Your Chart of Accounts'!C25=0,"",'3) Your Chart of Accounts'!C25)</f>
        <v>EXPENSES</v>
      </c>
      <c r="C25" s="209"/>
      <c r="D25" s="209"/>
      <c r="E25" s="209"/>
      <c r="F25" s="209"/>
      <c r="G25" s="209"/>
      <c r="H25" s="209"/>
      <c r="I25" s="209"/>
      <c r="J25" s="209"/>
      <c r="K25" s="209"/>
      <c r="L25" s="210"/>
      <c r="M25" s="209"/>
      <c r="N25" s="209"/>
      <c r="O25" s="211"/>
      <c r="P25" s="212"/>
    </row>
    <row r="26" spans="1:16" ht="15" customHeight="1">
      <c r="A26" s="237"/>
      <c r="B26" s="74" t="str">
        <f>IF('3) Your Chart of Accounts'!C26=0,"",'3) Your Chart of Accounts'!C26)</f>
        <v>Personnel Expenses</v>
      </c>
      <c r="C26" s="219"/>
      <c r="D26" s="219"/>
      <c r="E26" s="219"/>
      <c r="F26" s="219"/>
      <c r="G26" s="219"/>
      <c r="H26" s="219"/>
      <c r="I26" s="219"/>
      <c r="J26" s="219"/>
      <c r="K26" s="219"/>
      <c r="L26" s="220"/>
      <c r="M26" s="219"/>
      <c r="N26" s="219"/>
      <c r="O26" s="221"/>
      <c r="P26" s="222"/>
    </row>
    <row r="27" spans="1:16" ht="15" customHeight="1">
      <c r="A27" s="237"/>
      <c r="B27" s="79" t="str">
        <f>IF('3) Your Chart of Accounts'!C27=0,"",'3) Your Chart of Accounts'!C27)</f>
        <v>Salaries</v>
      </c>
      <c r="C27" s="209">
        <f>+'4) Salary, Taxes, Retirement'!E184</f>
        <v>0</v>
      </c>
      <c r="D27" s="209">
        <f>+'4) Salary, Taxes, Retirement'!E185</f>
        <v>0</v>
      </c>
      <c r="E27" s="209">
        <f>+'4) Salary, Taxes, Retirement'!E186</f>
        <v>0</v>
      </c>
      <c r="F27" s="209">
        <f>+'4) Salary, Taxes, Retirement'!E187</f>
        <v>0</v>
      </c>
      <c r="G27" s="209">
        <f>+'4) Salary, Taxes, Retirement'!E188</f>
        <v>0</v>
      </c>
      <c r="H27" s="209">
        <f>+'4) Salary, Taxes, Retirement'!E189</f>
        <v>0</v>
      </c>
      <c r="I27" s="209">
        <f>+'4) Salary, Taxes, Retirement'!E190</f>
        <v>0</v>
      </c>
      <c r="J27" s="209">
        <f>+'4) Salary, Taxes, Retirement'!E191</f>
        <v>0</v>
      </c>
      <c r="K27" s="209">
        <f>+'4) Salary, Taxes, Retirement'!E192</f>
        <v>0</v>
      </c>
      <c r="L27" s="210">
        <f>SUM(C27:K27)</f>
        <v>0</v>
      </c>
      <c r="M27" s="209">
        <f>+'4) Salary, Taxes, Retirement'!E193</f>
        <v>0</v>
      </c>
      <c r="N27" s="209">
        <f>+'4) Salary, Taxes, Retirement'!E194</f>
        <v>0</v>
      </c>
      <c r="O27" s="211">
        <f>SUM(M27:N27)</f>
        <v>0</v>
      </c>
      <c r="P27" s="212">
        <f>+L27+O27</f>
        <v>0</v>
      </c>
    </row>
    <row r="28" spans="1:16" ht="15" customHeight="1">
      <c r="A28" s="237"/>
      <c r="B28" s="79" t="str">
        <f>IF('3) Your Chart of Accounts'!C28=0,"",'3) Your Chart of Accounts'!C28)</f>
        <v>Payroll Taxes</v>
      </c>
      <c r="C28" s="209">
        <f>+'4) Salary, Taxes, Retirement'!F184+'4) Salary, Taxes, Retirement'!G184+'4) Salary, Taxes, Retirement'!I184</f>
        <v>0</v>
      </c>
      <c r="D28" s="209">
        <f>+'4) Salary, Taxes, Retirement'!F185+'4) Salary, Taxes, Retirement'!G185+'4) Salary, Taxes, Retirement'!I185</f>
        <v>0</v>
      </c>
      <c r="E28" s="209">
        <f>+'4) Salary, Taxes, Retirement'!F186+'4) Salary, Taxes, Retirement'!G186+'4) Salary, Taxes, Retirement'!I186</f>
        <v>0</v>
      </c>
      <c r="F28" s="209">
        <f>+'4) Salary, Taxes, Retirement'!F187+'4) Salary, Taxes, Retirement'!G187+'4) Salary, Taxes, Retirement'!I187</f>
        <v>0</v>
      </c>
      <c r="G28" s="209">
        <f>+'4) Salary, Taxes, Retirement'!F188+'4) Salary, Taxes, Retirement'!G188+'4) Salary, Taxes, Retirement'!I188</f>
        <v>0</v>
      </c>
      <c r="H28" s="209">
        <f>+'4) Salary, Taxes, Retirement'!F189+'4) Salary, Taxes, Retirement'!G189+'4) Salary, Taxes, Retirement'!I189</f>
        <v>0</v>
      </c>
      <c r="I28" s="209">
        <f>+'4) Salary, Taxes, Retirement'!F190+'4) Salary, Taxes, Retirement'!G190+'4) Salary, Taxes, Retirement'!I190</f>
        <v>0</v>
      </c>
      <c r="J28" s="209">
        <f>+'4) Salary, Taxes, Retirement'!F191+'4) Salary, Taxes, Retirement'!G191+'4) Salary, Taxes, Retirement'!I191</f>
        <v>0</v>
      </c>
      <c r="K28" s="209">
        <f>+'4) Salary, Taxes, Retirement'!F192+'4) Salary, Taxes, Retirement'!G192+'4) Salary, Taxes, Retirement'!I192</f>
        <v>0</v>
      </c>
      <c r="L28" s="210">
        <f t="shared" ref="L28:L30" si="15">SUM(C28:K28)</f>
        <v>0</v>
      </c>
      <c r="M28" s="209">
        <f>+'4) Salary, Taxes, Retirement'!F193+'4) Salary, Taxes, Retirement'!G193+'4) Salary, Taxes, Retirement'!I193</f>
        <v>0</v>
      </c>
      <c r="N28" s="209">
        <f>+'4) Salary, Taxes, Retirement'!F194+'4) Salary, Taxes, Retirement'!G194+'4) Salary, Taxes, Retirement'!I194</f>
        <v>0</v>
      </c>
      <c r="O28" s="211">
        <f t="shared" ref="O28:O61" si="16">SUM(M28:N28)</f>
        <v>0</v>
      </c>
      <c r="P28" s="212">
        <f t="shared" ref="P28:P61" si="17">+L28+O28</f>
        <v>0</v>
      </c>
    </row>
    <row r="29" spans="1:16" ht="15" customHeight="1">
      <c r="A29" s="237"/>
      <c r="B29" s="79" t="str">
        <f>IF('3) Your Chart of Accounts'!C29=0,"",'3) Your Chart of Accounts'!C29)</f>
        <v>Retirement</v>
      </c>
      <c r="C29" s="209">
        <f>+'4) Salary, Taxes, Retirement'!J184</f>
        <v>0</v>
      </c>
      <c r="D29" s="209">
        <f>+'4) Salary, Taxes, Retirement'!J185</f>
        <v>0</v>
      </c>
      <c r="E29" s="209">
        <f>+'4) Salary, Taxes, Retirement'!J186</f>
        <v>0</v>
      </c>
      <c r="F29" s="209">
        <f>+'4) Salary, Taxes, Retirement'!J187</f>
        <v>0</v>
      </c>
      <c r="G29" s="209">
        <f>+'4) Salary, Taxes, Retirement'!J188</f>
        <v>0</v>
      </c>
      <c r="H29" s="209">
        <f>+'4) Salary, Taxes, Retirement'!J189</f>
        <v>0</v>
      </c>
      <c r="I29" s="209">
        <f>+'4) Salary, Taxes, Retirement'!J190</f>
        <v>0</v>
      </c>
      <c r="J29" s="209">
        <f>+'4) Salary, Taxes, Retirement'!J191</f>
        <v>0</v>
      </c>
      <c r="K29" s="209">
        <f>+'4) Salary, Taxes, Retirement'!J192</f>
        <v>0</v>
      </c>
      <c r="L29" s="210">
        <f t="shared" si="15"/>
        <v>0</v>
      </c>
      <c r="M29" s="209">
        <f>+'4) Salary, Taxes, Retirement'!J193</f>
        <v>0</v>
      </c>
      <c r="N29" s="209">
        <f>+'4) Salary, Taxes, Retirement'!J194</f>
        <v>0</v>
      </c>
      <c r="O29" s="211">
        <f t="shared" si="16"/>
        <v>0</v>
      </c>
      <c r="P29" s="212">
        <f t="shared" si="17"/>
        <v>0</v>
      </c>
    </row>
    <row r="30" spans="1:16" ht="15" customHeight="1">
      <c r="A30" s="237"/>
      <c r="B30" s="79" t="str">
        <f>IF('3) Your Chart of Accounts'!C30=0,"",'3) Your Chart of Accounts'!C30)</f>
        <v>Benefits</v>
      </c>
      <c r="C30" s="209">
        <f>+'4) Salary, Taxes, Retirement'!K184+'4) Salary, Taxes, Retirement'!L184+'5) Other Benefits'!C112</f>
        <v>0</v>
      </c>
      <c r="D30" s="209">
        <f>+'4) Salary, Taxes, Retirement'!K185+'4) Salary, Taxes, Retirement'!L185+'5) Other Benefits'!C113</f>
        <v>0</v>
      </c>
      <c r="E30" s="209">
        <f>+'4) Salary, Taxes, Retirement'!K186+'4) Salary, Taxes, Retirement'!L186+'5) Other Benefits'!C114</f>
        <v>0</v>
      </c>
      <c r="F30" s="209">
        <f>+'4) Salary, Taxes, Retirement'!K187+'4) Salary, Taxes, Retirement'!L187+'5) Other Benefits'!C115</f>
        <v>0</v>
      </c>
      <c r="G30" s="209">
        <f>+'4) Salary, Taxes, Retirement'!K188+'4) Salary, Taxes, Retirement'!L188+'5) Other Benefits'!C116</f>
        <v>0</v>
      </c>
      <c r="H30" s="209">
        <f>+'4) Salary, Taxes, Retirement'!K189+'4) Salary, Taxes, Retirement'!L189+'5) Other Benefits'!C117</f>
        <v>0</v>
      </c>
      <c r="I30" s="209">
        <f>+'4) Salary, Taxes, Retirement'!K190+'4) Salary, Taxes, Retirement'!L190+'5) Other Benefits'!C118</f>
        <v>0</v>
      </c>
      <c r="J30" s="209">
        <f>+'4) Salary, Taxes, Retirement'!K191+'4) Salary, Taxes, Retirement'!L191+'5) Other Benefits'!C119</f>
        <v>0</v>
      </c>
      <c r="K30" s="209">
        <f>+'4) Salary, Taxes, Retirement'!K192+'4) Salary, Taxes, Retirement'!L192+'5) Other Benefits'!C120</f>
        <v>0</v>
      </c>
      <c r="L30" s="210">
        <f t="shared" si="15"/>
        <v>0</v>
      </c>
      <c r="M30" s="209">
        <f>+'4) Salary, Taxes, Retirement'!K193+'4) Salary, Taxes, Retirement'!L193+'5) Other Benefits'!C121</f>
        <v>0</v>
      </c>
      <c r="N30" s="209">
        <f>+'4) Salary, Taxes, Retirement'!K194+'4) Salary, Taxes, Retirement'!L194+'5) Other Benefits'!C122</f>
        <v>0</v>
      </c>
      <c r="O30" s="211">
        <f t="shared" si="16"/>
        <v>0</v>
      </c>
      <c r="P30" s="212">
        <f t="shared" si="17"/>
        <v>0</v>
      </c>
    </row>
    <row r="31" spans="1:16" ht="15" customHeight="1">
      <c r="A31" s="237"/>
      <c r="B31" s="84" t="str">
        <f>IF('3) Your Chart of Accounts'!C31=0,"",'3) Your Chart of Accounts'!C31)</f>
        <v/>
      </c>
      <c r="C31" s="238"/>
      <c r="D31" s="238"/>
      <c r="E31" s="238"/>
      <c r="F31" s="238"/>
      <c r="G31" s="238"/>
      <c r="H31" s="238"/>
      <c r="I31" s="238"/>
      <c r="J31" s="238"/>
      <c r="K31" s="238"/>
      <c r="L31" s="210">
        <f t="shared" ref="L31" si="18">SUM(C31:K31)</f>
        <v>0</v>
      </c>
      <c r="M31" s="238"/>
      <c r="N31" s="238"/>
      <c r="O31" s="211">
        <f t="shared" ref="O31" si="19">SUM(M31:N31)</f>
        <v>0</v>
      </c>
      <c r="P31" s="212">
        <f t="shared" ref="P31" si="20">+L31+O31</f>
        <v>0</v>
      </c>
    </row>
    <row r="32" spans="1:16" ht="15" customHeight="1">
      <c r="A32" s="237"/>
      <c r="B32" s="223" t="str">
        <f>IF('3) Your Chart of Accounts'!C32=0,"",'3) Your Chart of Accounts'!C32)</f>
        <v/>
      </c>
      <c r="C32" s="238"/>
      <c r="D32" s="238"/>
      <c r="E32" s="238"/>
      <c r="F32" s="238"/>
      <c r="G32" s="238"/>
      <c r="H32" s="238"/>
      <c r="I32" s="238"/>
      <c r="J32" s="238"/>
      <c r="K32" s="238"/>
      <c r="L32" s="210">
        <f t="shared" ref="L32:L34" si="21">SUM(C32:K32)</f>
        <v>0</v>
      </c>
      <c r="M32" s="238"/>
      <c r="N32" s="238"/>
      <c r="O32" s="211">
        <f t="shared" si="16"/>
        <v>0</v>
      </c>
      <c r="P32" s="212">
        <f t="shared" si="17"/>
        <v>0</v>
      </c>
    </row>
    <row r="33" spans="1:16" ht="15" customHeight="1">
      <c r="A33" s="237"/>
      <c r="B33" s="223" t="str">
        <f>IF('3) Your Chart of Accounts'!C33=0,"",'3) Your Chart of Accounts'!C33)</f>
        <v/>
      </c>
      <c r="C33" s="238"/>
      <c r="D33" s="238"/>
      <c r="E33" s="238"/>
      <c r="F33" s="238"/>
      <c r="G33" s="238"/>
      <c r="H33" s="238"/>
      <c r="I33" s="238"/>
      <c r="J33" s="238"/>
      <c r="K33" s="238"/>
      <c r="L33" s="210">
        <f t="shared" si="21"/>
        <v>0</v>
      </c>
      <c r="M33" s="238"/>
      <c r="N33" s="238"/>
      <c r="O33" s="211">
        <f t="shared" si="16"/>
        <v>0</v>
      </c>
      <c r="P33" s="212">
        <f t="shared" si="17"/>
        <v>0</v>
      </c>
    </row>
    <row r="34" spans="1:16" ht="15" customHeight="1">
      <c r="A34" s="237"/>
      <c r="B34" s="223" t="str">
        <f>IF('3) Your Chart of Accounts'!C34=0,"",'3) Your Chart of Accounts'!C34)</f>
        <v/>
      </c>
      <c r="C34" s="238"/>
      <c r="D34" s="238"/>
      <c r="E34" s="238"/>
      <c r="F34" s="238"/>
      <c r="G34" s="238"/>
      <c r="H34" s="238"/>
      <c r="I34" s="238"/>
      <c r="J34" s="238"/>
      <c r="K34" s="238"/>
      <c r="L34" s="210">
        <f t="shared" si="21"/>
        <v>0</v>
      </c>
      <c r="M34" s="238"/>
      <c r="N34" s="238"/>
      <c r="O34" s="211">
        <f t="shared" si="16"/>
        <v>0</v>
      </c>
      <c r="P34" s="212">
        <f t="shared" si="17"/>
        <v>0</v>
      </c>
    </row>
    <row r="35" spans="1:16" ht="15" customHeight="1">
      <c r="A35" s="237"/>
      <c r="B35" s="84" t="str">
        <f>IF('3) Your Chart of Accounts'!C35=0,"",'3) Your Chart of Accounts'!C35)</f>
        <v/>
      </c>
      <c r="C35" s="238"/>
      <c r="D35" s="238"/>
      <c r="E35" s="238"/>
      <c r="F35" s="238"/>
      <c r="G35" s="238"/>
      <c r="H35" s="238"/>
      <c r="I35" s="238"/>
      <c r="J35" s="238"/>
      <c r="K35" s="238"/>
      <c r="L35" s="210">
        <f t="shared" ref="L35" si="22">SUM(C35:K35)</f>
        <v>0</v>
      </c>
      <c r="M35" s="238"/>
      <c r="N35" s="238"/>
      <c r="O35" s="211">
        <f t="shared" ref="O35" si="23">SUM(M35:N35)</f>
        <v>0</v>
      </c>
      <c r="P35" s="212">
        <f t="shared" ref="P35" si="24">+L35+O35</f>
        <v>0</v>
      </c>
    </row>
    <row r="36" spans="1:16" ht="15" customHeight="1">
      <c r="A36" s="237"/>
      <c r="B36" s="223" t="str">
        <f>IF('3) Your Chart of Accounts'!C36=0,"",'3) Your Chart of Accounts'!C36)</f>
        <v/>
      </c>
      <c r="C36" s="238"/>
      <c r="D36" s="238"/>
      <c r="E36" s="238"/>
      <c r="F36" s="238"/>
      <c r="G36" s="238"/>
      <c r="H36" s="238"/>
      <c r="I36" s="238"/>
      <c r="J36" s="238"/>
      <c r="K36" s="238"/>
      <c r="L36" s="210">
        <f t="shared" ref="L36:L39" si="25">SUM(C36:K36)</f>
        <v>0</v>
      </c>
      <c r="M36" s="238"/>
      <c r="N36" s="238"/>
      <c r="O36" s="211">
        <f t="shared" si="16"/>
        <v>0</v>
      </c>
      <c r="P36" s="212">
        <f t="shared" si="17"/>
        <v>0</v>
      </c>
    </row>
    <row r="37" spans="1:16" ht="15" customHeight="1">
      <c r="A37" s="237"/>
      <c r="B37" s="223" t="str">
        <f>IF('3) Your Chart of Accounts'!C37=0,"",'3) Your Chart of Accounts'!C37)</f>
        <v/>
      </c>
      <c r="C37" s="238"/>
      <c r="D37" s="238"/>
      <c r="E37" s="238"/>
      <c r="F37" s="238"/>
      <c r="G37" s="238"/>
      <c r="H37" s="238"/>
      <c r="I37" s="238"/>
      <c r="J37" s="238"/>
      <c r="K37" s="238"/>
      <c r="L37" s="210">
        <f t="shared" si="25"/>
        <v>0</v>
      </c>
      <c r="M37" s="238"/>
      <c r="N37" s="238"/>
      <c r="O37" s="211">
        <f t="shared" si="16"/>
        <v>0</v>
      </c>
      <c r="P37" s="212">
        <f t="shared" si="17"/>
        <v>0</v>
      </c>
    </row>
    <row r="38" spans="1:16" ht="15" customHeight="1">
      <c r="A38" s="237"/>
      <c r="B38" s="223" t="str">
        <f>IF('3) Your Chart of Accounts'!C38=0,"",'3) Your Chart of Accounts'!C38)</f>
        <v/>
      </c>
      <c r="C38" s="238"/>
      <c r="D38" s="238"/>
      <c r="E38" s="238"/>
      <c r="F38" s="238"/>
      <c r="G38" s="238"/>
      <c r="H38" s="238"/>
      <c r="I38" s="238"/>
      <c r="J38" s="238"/>
      <c r="K38" s="238"/>
      <c r="L38" s="210">
        <f t="shared" si="25"/>
        <v>0</v>
      </c>
      <c r="M38" s="238"/>
      <c r="N38" s="238"/>
      <c r="O38" s="211">
        <f t="shared" si="16"/>
        <v>0</v>
      </c>
      <c r="P38" s="212">
        <f t="shared" si="17"/>
        <v>0</v>
      </c>
    </row>
    <row r="39" spans="1:16" ht="15" customHeight="1">
      <c r="A39" s="237"/>
      <c r="B39" s="84" t="str">
        <f>IF('3) Your Chart of Accounts'!C39=0,"",'3) Your Chart of Accounts'!C39)</f>
        <v/>
      </c>
      <c r="C39" s="238"/>
      <c r="D39" s="238"/>
      <c r="E39" s="238"/>
      <c r="F39" s="238"/>
      <c r="G39" s="238"/>
      <c r="H39" s="238"/>
      <c r="I39" s="238"/>
      <c r="J39" s="238"/>
      <c r="K39" s="238"/>
      <c r="L39" s="210">
        <f t="shared" si="25"/>
        <v>0</v>
      </c>
      <c r="M39" s="238"/>
      <c r="N39" s="238"/>
      <c r="O39" s="211">
        <f t="shared" ref="O39" si="26">SUM(M39:N39)</f>
        <v>0</v>
      </c>
      <c r="P39" s="212">
        <f t="shared" ref="P39" si="27">+L39+O39</f>
        <v>0</v>
      </c>
    </row>
    <row r="40" spans="1:16" ht="15" customHeight="1">
      <c r="A40" s="237"/>
      <c r="B40" s="223" t="str">
        <f>IF('3) Your Chart of Accounts'!C40=0,"",'3) Your Chart of Accounts'!C40)</f>
        <v/>
      </c>
      <c r="C40" s="238"/>
      <c r="D40" s="238"/>
      <c r="E40" s="238"/>
      <c r="F40" s="238"/>
      <c r="G40" s="238"/>
      <c r="H40" s="238"/>
      <c r="I40" s="238"/>
      <c r="J40" s="238"/>
      <c r="K40" s="238"/>
      <c r="L40" s="210">
        <f t="shared" ref="L40:L43" si="28">SUM(C40:K40)</f>
        <v>0</v>
      </c>
      <c r="M40" s="238"/>
      <c r="N40" s="238"/>
      <c r="O40" s="211">
        <f t="shared" si="16"/>
        <v>0</v>
      </c>
      <c r="P40" s="212">
        <f t="shared" si="17"/>
        <v>0</v>
      </c>
    </row>
    <row r="41" spans="1:16" ht="15" customHeight="1">
      <c r="A41" s="237"/>
      <c r="B41" s="223" t="str">
        <f>IF('3) Your Chart of Accounts'!C41=0,"",'3) Your Chart of Accounts'!C41)</f>
        <v/>
      </c>
      <c r="C41" s="238"/>
      <c r="D41" s="238"/>
      <c r="E41" s="238"/>
      <c r="F41" s="238"/>
      <c r="G41" s="238"/>
      <c r="H41" s="238"/>
      <c r="I41" s="238"/>
      <c r="J41" s="238"/>
      <c r="K41" s="238"/>
      <c r="L41" s="210">
        <f t="shared" si="28"/>
        <v>0</v>
      </c>
      <c r="M41" s="238"/>
      <c r="N41" s="238"/>
      <c r="O41" s="211">
        <f t="shared" si="16"/>
        <v>0</v>
      </c>
      <c r="P41" s="212">
        <f t="shared" si="17"/>
        <v>0</v>
      </c>
    </row>
    <row r="42" spans="1:16" ht="15" customHeight="1">
      <c r="A42" s="237"/>
      <c r="B42" s="223" t="str">
        <f>IF('3) Your Chart of Accounts'!C42=0,"",'3) Your Chart of Accounts'!C42)</f>
        <v/>
      </c>
      <c r="C42" s="238"/>
      <c r="D42" s="238"/>
      <c r="E42" s="238"/>
      <c r="F42" s="238"/>
      <c r="G42" s="238"/>
      <c r="H42" s="238"/>
      <c r="I42" s="238"/>
      <c r="J42" s="238"/>
      <c r="K42" s="238"/>
      <c r="L42" s="210">
        <f t="shared" si="28"/>
        <v>0</v>
      </c>
      <c r="M42" s="238"/>
      <c r="N42" s="238"/>
      <c r="O42" s="211">
        <f t="shared" si="16"/>
        <v>0</v>
      </c>
      <c r="P42" s="212">
        <f t="shared" si="17"/>
        <v>0</v>
      </c>
    </row>
    <row r="43" spans="1:16" ht="15" customHeight="1">
      <c r="A43" s="237"/>
      <c r="B43" s="84" t="str">
        <f>IF('3) Your Chart of Accounts'!C43=0,"",'3) Your Chart of Accounts'!C43)</f>
        <v/>
      </c>
      <c r="C43" s="238"/>
      <c r="D43" s="238"/>
      <c r="E43" s="238"/>
      <c r="F43" s="238"/>
      <c r="G43" s="238"/>
      <c r="H43" s="238"/>
      <c r="I43" s="238"/>
      <c r="J43" s="238"/>
      <c r="K43" s="238"/>
      <c r="L43" s="210">
        <f t="shared" si="28"/>
        <v>0</v>
      </c>
      <c r="M43" s="238"/>
      <c r="N43" s="238"/>
      <c r="O43" s="211">
        <f t="shared" ref="O43" si="29">SUM(M43:N43)</f>
        <v>0</v>
      </c>
      <c r="P43" s="212">
        <f t="shared" ref="P43" si="30">+L43+O43</f>
        <v>0</v>
      </c>
    </row>
    <row r="44" spans="1:16" ht="15" customHeight="1">
      <c r="A44" s="237"/>
      <c r="B44" s="223" t="str">
        <f>IF('3) Your Chart of Accounts'!C44=0,"",'3) Your Chart of Accounts'!C44)</f>
        <v/>
      </c>
      <c r="C44" s="238"/>
      <c r="D44" s="238"/>
      <c r="E44" s="238"/>
      <c r="F44" s="238"/>
      <c r="G44" s="238"/>
      <c r="H44" s="238"/>
      <c r="I44" s="238"/>
      <c r="J44" s="238"/>
      <c r="K44" s="238"/>
      <c r="L44" s="210">
        <f t="shared" ref="L44:L61" si="31">SUM(C44:K44)</f>
        <v>0</v>
      </c>
      <c r="M44" s="238"/>
      <c r="N44" s="238"/>
      <c r="O44" s="211">
        <f t="shared" si="16"/>
        <v>0</v>
      </c>
      <c r="P44" s="212">
        <f t="shared" si="17"/>
        <v>0</v>
      </c>
    </row>
    <row r="45" spans="1:16" ht="15" customHeight="1">
      <c r="A45" s="237"/>
      <c r="B45" s="223" t="str">
        <f>IF('3) Your Chart of Accounts'!C45=0,"",'3) Your Chart of Accounts'!C45)</f>
        <v/>
      </c>
      <c r="C45" s="238"/>
      <c r="D45" s="238"/>
      <c r="E45" s="238"/>
      <c r="F45" s="238"/>
      <c r="G45" s="238"/>
      <c r="H45" s="238"/>
      <c r="I45" s="238"/>
      <c r="J45" s="238"/>
      <c r="K45" s="238"/>
      <c r="L45" s="210">
        <f t="shared" si="31"/>
        <v>0</v>
      </c>
      <c r="M45" s="238"/>
      <c r="N45" s="238"/>
      <c r="O45" s="211">
        <f t="shared" si="16"/>
        <v>0</v>
      </c>
      <c r="P45" s="212">
        <f t="shared" si="17"/>
        <v>0</v>
      </c>
    </row>
    <row r="46" spans="1:16" ht="15" customHeight="1">
      <c r="A46" s="237"/>
      <c r="B46" s="223" t="str">
        <f>IF('3) Your Chart of Accounts'!C46=0,"",'3) Your Chart of Accounts'!C46)</f>
        <v/>
      </c>
      <c r="C46" s="238"/>
      <c r="D46" s="238"/>
      <c r="E46" s="238"/>
      <c r="F46" s="238"/>
      <c r="G46" s="238"/>
      <c r="H46" s="238"/>
      <c r="I46" s="238"/>
      <c r="J46" s="238"/>
      <c r="K46" s="238"/>
      <c r="L46" s="210">
        <f t="shared" si="31"/>
        <v>0</v>
      </c>
      <c r="M46" s="238"/>
      <c r="N46" s="238"/>
      <c r="O46" s="211">
        <f t="shared" si="16"/>
        <v>0</v>
      </c>
      <c r="P46" s="212">
        <f t="shared" si="17"/>
        <v>0</v>
      </c>
    </row>
    <row r="47" spans="1:16" ht="15" customHeight="1">
      <c r="A47" s="237"/>
      <c r="B47" s="223" t="str">
        <f>IF('3) Your Chart of Accounts'!C47=0,"",'3) Your Chart of Accounts'!C47)</f>
        <v/>
      </c>
      <c r="C47" s="238"/>
      <c r="D47" s="238"/>
      <c r="E47" s="238"/>
      <c r="F47" s="238"/>
      <c r="G47" s="238"/>
      <c r="H47" s="238"/>
      <c r="I47" s="238"/>
      <c r="J47" s="238"/>
      <c r="K47" s="238"/>
      <c r="L47" s="210">
        <f t="shared" si="31"/>
        <v>0</v>
      </c>
      <c r="M47" s="238"/>
      <c r="N47" s="238"/>
      <c r="O47" s="211">
        <f t="shared" si="16"/>
        <v>0</v>
      </c>
      <c r="P47" s="212">
        <f t="shared" si="17"/>
        <v>0</v>
      </c>
    </row>
    <row r="48" spans="1:16" ht="15" customHeight="1">
      <c r="A48" s="237"/>
      <c r="B48" s="223" t="str">
        <f>IF('3) Your Chart of Accounts'!C48=0,"",'3) Your Chart of Accounts'!C48)</f>
        <v/>
      </c>
      <c r="C48" s="238"/>
      <c r="D48" s="238"/>
      <c r="E48" s="238"/>
      <c r="F48" s="238"/>
      <c r="G48" s="238"/>
      <c r="H48" s="238"/>
      <c r="I48" s="238"/>
      <c r="J48" s="238"/>
      <c r="K48" s="238"/>
      <c r="L48" s="210">
        <f t="shared" si="31"/>
        <v>0</v>
      </c>
      <c r="M48" s="238"/>
      <c r="N48" s="238"/>
      <c r="O48" s="211">
        <f t="shared" si="16"/>
        <v>0</v>
      </c>
      <c r="P48" s="212">
        <f t="shared" si="17"/>
        <v>0</v>
      </c>
    </row>
    <row r="49" spans="1:16" ht="15" customHeight="1">
      <c r="A49" s="237"/>
      <c r="B49" s="223" t="str">
        <f>IF('3) Your Chart of Accounts'!C49=0,"",'3) Your Chart of Accounts'!C49)</f>
        <v/>
      </c>
      <c r="C49" s="238"/>
      <c r="D49" s="238"/>
      <c r="E49" s="238"/>
      <c r="F49" s="238"/>
      <c r="G49" s="238"/>
      <c r="H49" s="238"/>
      <c r="I49" s="238"/>
      <c r="J49" s="238"/>
      <c r="K49" s="238"/>
      <c r="L49" s="210">
        <f t="shared" si="31"/>
        <v>0</v>
      </c>
      <c r="M49" s="238"/>
      <c r="N49" s="238"/>
      <c r="O49" s="211">
        <f t="shared" si="16"/>
        <v>0</v>
      </c>
      <c r="P49" s="212">
        <f t="shared" si="17"/>
        <v>0</v>
      </c>
    </row>
    <row r="50" spans="1:16" ht="15" customHeight="1">
      <c r="A50" s="237"/>
      <c r="B50" s="223" t="str">
        <f>IF('3) Your Chart of Accounts'!C50=0,"",'3) Your Chart of Accounts'!C50)</f>
        <v/>
      </c>
      <c r="C50" s="238"/>
      <c r="D50" s="238"/>
      <c r="E50" s="238"/>
      <c r="F50" s="238"/>
      <c r="G50" s="238"/>
      <c r="H50" s="238"/>
      <c r="I50" s="238"/>
      <c r="J50" s="238"/>
      <c r="K50" s="238"/>
      <c r="L50" s="210">
        <f t="shared" si="31"/>
        <v>0</v>
      </c>
      <c r="M50" s="238"/>
      <c r="N50" s="238"/>
      <c r="O50" s="211">
        <f t="shared" si="16"/>
        <v>0</v>
      </c>
      <c r="P50" s="212">
        <f t="shared" si="17"/>
        <v>0</v>
      </c>
    </row>
    <row r="51" spans="1:16" ht="15" customHeight="1">
      <c r="A51" s="237"/>
      <c r="B51" s="223" t="str">
        <f>IF('3) Your Chart of Accounts'!C51=0,"",'3) Your Chart of Accounts'!C51)</f>
        <v/>
      </c>
      <c r="C51" s="238"/>
      <c r="D51" s="238"/>
      <c r="E51" s="238"/>
      <c r="F51" s="238"/>
      <c r="G51" s="238"/>
      <c r="H51" s="238"/>
      <c r="I51" s="238"/>
      <c r="J51" s="238"/>
      <c r="K51" s="238"/>
      <c r="L51" s="210">
        <f t="shared" ref="L51:L60" si="32">SUM(C51:K51)</f>
        <v>0</v>
      </c>
      <c r="M51" s="238"/>
      <c r="N51" s="238"/>
      <c r="O51" s="211">
        <f t="shared" ref="O51:O60" si="33">SUM(M51:N51)</f>
        <v>0</v>
      </c>
      <c r="P51" s="212">
        <f t="shared" ref="P51:P60" si="34">+L51+O51</f>
        <v>0</v>
      </c>
    </row>
    <row r="52" spans="1:16" ht="15" customHeight="1">
      <c r="A52" s="237"/>
      <c r="B52" s="223" t="str">
        <f>IF('3) Your Chart of Accounts'!C52=0,"",'3) Your Chart of Accounts'!C52)</f>
        <v/>
      </c>
      <c r="C52" s="238"/>
      <c r="D52" s="238"/>
      <c r="E52" s="238"/>
      <c r="F52" s="238"/>
      <c r="G52" s="238"/>
      <c r="H52" s="238"/>
      <c r="I52" s="238"/>
      <c r="J52" s="238"/>
      <c r="K52" s="238"/>
      <c r="L52" s="210">
        <f t="shared" si="32"/>
        <v>0</v>
      </c>
      <c r="M52" s="238"/>
      <c r="N52" s="238"/>
      <c r="O52" s="211">
        <f t="shared" si="33"/>
        <v>0</v>
      </c>
      <c r="P52" s="212">
        <f t="shared" si="34"/>
        <v>0</v>
      </c>
    </row>
    <row r="53" spans="1:16" ht="15" customHeight="1">
      <c r="A53" s="237"/>
      <c r="B53" s="223" t="str">
        <f>IF('3) Your Chart of Accounts'!C53=0,"",'3) Your Chart of Accounts'!C53)</f>
        <v/>
      </c>
      <c r="C53" s="238"/>
      <c r="D53" s="238"/>
      <c r="E53" s="238"/>
      <c r="F53" s="238"/>
      <c r="G53" s="238"/>
      <c r="H53" s="238"/>
      <c r="I53" s="238"/>
      <c r="J53" s="238"/>
      <c r="K53" s="238"/>
      <c r="L53" s="210">
        <f t="shared" si="32"/>
        <v>0</v>
      </c>
      <c r="M53" s="238"/>
      <c r="N53" s="238"/>
      <c r="O53" s="211">
        <f t="shared" si="33"/>
        <v>0</v>
      </c>
      <c r="P53" s="212">
        <f t="shared" si="34"/>
        <v>0</v>
      </c>
    </row>
    <row r="54" spans="1:16" ht="15" customHeight="1">
      <c r="A54" s="237"/>
      <c r="B54" s="223" t="str">
        <f>IF('3) Your Chart of Accounts'!C54=0,"",'3) Your Chart of Accounts'!C54)</f>
        <v/>
      </c>
      <c r="C54" s="238"/>
      <c r="D54" s="238"/>
      <c r="E54" s="238"/>
      <c r="F54" s="238"/>
      <c r="G54" s="238"/>
      <c r="H54" s="238"/>
      <c r="I54" s="238"/>
      <c r="J54" s="238"/>
      <c r="K54" s="238"/>
      <c r="L54" s="210">
        <f t="shared" si="32"/>
        <v>0</v>
      </c>
      <c r="M54" s="238"/>
      <c r="N54" s="238"/>
      <c r="O54" s="211">
        <f t="shared" si="33"/>
        <v>0</v>
      </c>
      <c r="P54" s="212">
        <f t="shared" si="34"/>
        <v>0</v>
      </c>
    </row>
    <row r="55" spans="1:16" ht="15" customHeight="1">
      <c r="A55" s="237"/>
      <c r="B55" s="223" t="str">
        <f>IF('3) Your Chart of Accounts'!C55=0,"",'3) Your Chart of Accounts'!C55)</f>
        <v/>
      </c>
      <c r="C55" s="238"/>
      <c r="D55" s="238"/>
      <c r="E55" s="238"/>
      <c r="F55" s="238"/>
      <c r="G55" s="238"/>
      <c r="H55" s="238"/>
      <c r="I55" s="238"/>
      <c r="J55" s="238"/>
      <c r="K55" s="238"/>
      <c r="L55" s="210">
        <f t="shared" si="32"/>
        <v>0</v>
      </c>
      <c r="M55" s="238"/>
      <c r="N55" s="238"/>
      <c r="O55" s="211">
        <f t="shared" si="33"/>
        <v>0</v>
      </c>
      <c r="P55" s="212">
        <f t="shared" si="34"/>
        <v>0</v>
      </c>
    </row>
    <row r="56" spans="1:16" ht="15" customHeight="1">
      <c r="A56" s="237"/>
      <c r="B56" s="223" t="str">
        <f>IF('3) Your Chart of Accounts'!C56=0,"",'3) Your Chart of Accounts'!C56)</f>
        <v/>
      </c>
      <c r="C56" s="238"/>
      <c r="D56" s="238"/>
      <c r="E56" s="238"/>
      <c r="F56" s="238"/>
      <c r="G56" s="238"/>
      <c r="H56" s="238"/>
      <c r="I56" s="238"/>
      <c r="J56" s="238"/>
      <c r="K56" s="238"/>
      <c r="L56" s="210">
        <f t="shared" si="32"/>
        <v>0</v>
      </c>
      <c r="M56" s="238"/>
      <c r="N56" s="238"/>
      <c r="O56" s="211">
        <f t="shared" si="33"/>
        <v>0</v>
      </c>
      <c r="P56" s="212">
        <f t="shared" si="34"/>
        <v>0</v>
      </c>
    </row>
    <row r="57" spans="1:16" ht="15" customHeight="1">
      <c r="A57" s="237"/>
      <c r="B57" s="223" t="str">
        <f>IF('3) Your Chart of Accounts'!C57=0,"",'3) Your Chart of Accounts'!C57)</f>
        <v/>
      </c>
      <c r="C57" s="238"/>
      <c r="D57" s="238"/>
      <c r="E57" s="238"/>
      <c r="F57" s="238"/>
      <c r="G57" s="238"/>
      <c r="H57" s="238"/>
      <c r="I57" s="238"/>
      <c r="J57" s="238"/>
      <c r="K57" s="238"/>
      <c r="L57" s="210">
        <f t="shared" si="32"/>
        <v>0</v>
      </c>
      <c r="M57" s="238"/>
      <c r="N57" s="238"/>
      <c r="O57" s="211">
        <f t="shared" si="33"/>
        <v>0</v>
      </c>
      <c r="P57" s="212">
        <f t="shared" si="34"/>
        <v>0</v>
      </c>
    </row>
    <row r="58" spans="1:16" ht="15" customHeight="1">
      <c r="A58" s="237"/>
      <c r="B58" s="223" t="str">
        <f>IF('3) Your Chart of Accounts'!C58=0,"",'3) Your Chart of Accounts'!C58)</f>
        <v/>
      </c>
      <c r="C58" s="238"/>
      <c r="D58" s="238"/>
      <c r="E58" s="238"/>
      <c r="F58" s="238"/>
      <c r="G58" s="238"/>
      <c r="H58" s="238"/>
      <c r="I58" s="238"/>
      <c r="J58" s="238"/>
      <c r="K58" s="238"/>
      <c r="L58" s="210">
        <f t="shared" si="32"/>
        <v>0</v>
      </c>
      <c r="M58" s="238"/>
      <c r="N58" s="238"/>
      <c r="O58" s="211">
        <f t="shared" si="33"/>
        <v>0</v>
      </c>
      <c r="P58" s="212">
        <f t="shared" si="34"/>
        <v>0</v>
      </c>
    </row>
    <row r="59" spans="1:16" ht="15" customHeight="1">
      <c r="A59" s="237"/>
      <c r="B59" s="223" t="str">
        <f>IF('3) Your Chart of Accounts'!C59=0,"",'3) Your Chart of Accounts'!C59)</f>
        <v/>
      </c>
      <c r="C59" s="238"/>
      <c r="D59" s="238"/>
      <c r="E59" s="238"/>
      <c r="F59" s="238"/>
      <c r="G59" s="238"/>
      <c r="H59" s="238"/>
      <c r="I59" s="238"/>
      <c r="J59" s="238"/>
      <c r="K59" s="238"/>
      <c r="L59" s="210">
        <f t="shared" si="32"/>
        <v>0</v>
      </c>
      <c r="M59" s="238"/>
      <c r="N59" s="238"/>
      <c r="O59" s="211">
        <f t="shared" si="33"/>
        <v>0</v>
      </c>
      <c r="P59" s="212">
        <f t="shared" si="34"/>
        <v>0</v>
      </c>
    </row>
    <row r="60" spans="1:16" ht="15" customHeight="1">
      <c r="A60" s="237"/>
      <c r="B60" s="223" t="str">
        <f>IF('3) Your Chart of Accounts'!C60=0,"",'3) Your Chart of Accounts'!C60)</f>
        <v/>
      </c>
      <c r="C60" s="238"/>
      <c r="D60" s="238"/>
      <c r="E60" s="238"/>
      <c r="F60" s="238"/>
      <c r="G60" s="238"/>
      <c r="H60" s="238"/>
      <c r="I60" s="238"/>
      <c r="J60" s="238"/>
      <c r="K60" s="238"/>
      <c r="L60" s="210">
        <f t="shared" si="32"/>
        <v>0</v>
      </c>
      <c r="M60" s="238"/>
      <c r="N60" s="238"/>
      <c r="O60" s="211">
        <f t="shared" si="33"/>
        <v>0</v>
      </c>
      <c r="P60" s="212">
        <f t="shared" si="34"/>
        <v>0</v>
      </c>
    </row>
    <row r="61" spans="1:16" ht="15" customHeight="1">
      <c r="A61" s="237"/>
      <c r="B61" s="223" t="str">
        <f>IF('3) Your Chart of Accounts'!C61=0,"",'3) Your Chart of Accounts'!C61)</f>
        <v/>
      </c>
      <c r="C61" s="238"/>
      <c r="D61" s="238"/>
      <c r="E61" s="238"/>
      <c r="F61" s="238"/>
      <c r="G61" s="238"/>
      <c r="H61" s="238"/>
      <c r="I61" s="238"/>
      <c r="J61" s="238"/>
      <c r="K61" s="238"/>
      <c r="L61" s="210">
        <f t="shared" si="31"/>
        <v>0</v>
      </c>
      <c r="M61" s="238"/>
      <c r="N61" s="238"/>
      <c r="O61" s="211">
        <f t="shared" si="16"/>
        <v>0</v>
      </c>
      <c r="P61" s="212">
        <f t="shared" si="17"/>
        <v>0</v>
      </c>
    </row>
    <row r="62" spans="1:16" ht="15" customHeight="1">
      <c r="A62" s="237"/>
      <c r="B62" s="224" t="str">
        <f>'3) Your Chart of Accounts'!C62</f>
        <v>TOTAL EXPENSES before Allocation</v>
      </c>
      <c r="C62" s="225">
        <f>SUM(C25:C61)</f>
        <v>0</v>
      </c>
      <c r="D62" s="225">
        <f t="shared" ref="D62:K62" si="35">SUM(D25:D61)</f>
        <v>0</v>
      </c>
      <c r="E62" s="225">
        <f t="shared" si="35"/>
        <v>0</v>
      </c>
      <c r="F62" s="225">
        <f t="shared" si="35"/>
        <v>0</v>
      </c>
      <c r="G62" s="225">
        <f t="shared" si="35"/>
        <v>0</v>
      </c>
      <c r="H62" s="225">
        <f t="shared" si="35"/>
        <v>0</v>
      </c>
      <c r="I62" s="225">
        <f t="shared" si="35"/>
        <v>0</v>
      </c>
      <c r="J62" s="225">
        <f t="shared" si="35"/>
        <v>0</v>
      </c>
      <c r="K62" s="225">
        <f t="shared" si="35"/>
        <v>0</v>
      </c>
      <c r="L62" s="226">
        <f>SUM(L24:L61)</f>
        <v>0</v>
      </c>
      <c r="M62" s="225">
        <f t="shared" ref="M62:N62" si="36">SUM(M25:M61)</f>
        <v>0</v>
      </c>
      <c r="N62" s="225">
        <f t="shared" si="36"/>
        <v>0</v>
      </c>
      <c r="O62" s="227">
        <f>SUM(O25:O61)</f>
        <v>0</v>
      </c>
      <c r="P62" s="228">
        <f>SUM(P25:P61)</f>
        <v>0</v>
      </c>
    </row>
    <row r="63" spans="1:16" ht="15" customHeight="1">
      <c r="A63" s="237"/>
      <c r="B63" s="229" t="str">
        <f>'3) Your Chart of Accounts'!C63</f>
        <v>Indirect Allocation</v>
      </c>
      <c r="C63" s="219"/>
      <c r="D63" s="219"/>
      <c r="E63" s="219"/>
      <c r="F63" s="219"/>
      <c r="G63" s="219"/>
      <c r="H63" s="219"/>
      <c r="I63" s="219"/>
      <c r="J63" s="219"/>
      <c r="K63" s="219"/>
      <c r="L63" s="210"/>
      <c r="M63" s="219"/>
      <c r="N63" s="219"/>
      <c r="O63" s="211"/>
      <c r="P63" s="212"/>
    </row>
    <row r="64" spans="1:16" ht="15" customHeight="1">
      <c r="A64" s="237"/>
      <c r="B64" s="230" t="str">
        <f>'3) Your Chart of Accounts'!C64</f>
        <v>TOTAL EXPENSES + Indirect</v>
      </c>
      <c r="C64" s="219"/>
      <c r="D64" s="219"/>
      <c r="E64" s="219"/>
      <c r="F64" s="219"/>
      <c r="G64" s="219"/>
      <c r="H64" s="219"/>
      <c r="I64" s="219"/>
      <c r="J64" s="219"/>
      <c r="K64" s="219"/>
      <c r="L64" s="220"/>
      <c r="M64" s="219"/>
      <c r="N64" s="219"/>
      <c r="O64" s="221"/>
      <c r="P64" s="222"/>
    </row>
    <row r="65" spans="1:16" ht="15" customHeight="1">
      <c r="A65" s="237"/>
      <c r="B65" s="231" t="str">
        <f>'3) Your Chart of Accounts'!C65</f>
        <v>Fundraising Allocation</v>
      </c>
      <c r="C65" s="219"/>
      <c r="D65" s="219"/>
      <c r="E65" s="219"/>
      <c r="F65" s="219"/>
      <c r="G65" s="219"/>
      <c r="H65" s="219"/>
      <c r="I65" s="219"/>
      <c r="J65" s="219"/>
      <c r="K65" s="219"/>
      <c r="L65" s="220"/>
      <c r="M65" s="219"/>
      <c r="N65" s="219"/>
      <c r="O65" s="221"/>
      <c r="P65" s="222"/>
    </row>
    <row r="66" spans="1:16" ht="15" customHeight="1">
      <c r="A66" s="237"/>
      <c r="B66" s="230" t="str">
        <f>'3) Your Chart of Accounts'!C66</f>
        <v>TOTAL EXPENSES + All Allocation</v>
      </c>
      <c r="C66" s="219"/>
      <c r="D66" s="219"/>
      <c r="E66" s="219"/>
      <c r="F66" s="219"/>
      <c r="G66" s="219"/>
      <c r="H66" s="219"/>
      <c r="I66" s="219"/>
      <c r="J66" s="219"/>
      <c r="K66" s="219"/>
      <c r="L66" s="220"/>
      <c r="M66" s="219"/>
      <c r="N66" s="219"/>
      <c r="O66" s="221"/>
      <c r="P66" s="222"/>
    </row>
    <row r="67" spans="1:16" ht="15" customHeight="1" thickBot="1">
      <c r="A67" s="237"/>
      <c r="B67" s="232" t="str">
        <f>'3) Your Chart of Accounts'!C67</f>
        <v>Change in Net Assets</v>
      </c>
      <c r="C67" s="233"/>
      <c r="D67" s="233"/>
      <c r="E67" s="233"/>
      <c r="F67" s="233"/>
      <c r="G67" s="233"/>
      <c r="H67" s="233"/>
      <c r="I67" s="233"/>
      <c r="J67" s="233"/>
      <c r="K67" s="233"/>
      <c r="L67" s="234"/>
      <c r="M67" s="233"/>
      <c r="N67" s="233"/>
      <c r="O67" s="235"/>
      <c r="P67" s="236"/>
    </row>
    <row r="68" spans="1:16" ht="15" customHeight="1" thickTop="1">
      <c r="B68" s="3"/>
      <c r="C68" s="1"/>
      <c r="D68" s="1"/>
      <c r="E68" s="1"/>
      <c r="F68" s="1"/>
      <c r="G68" s="1"/>
      <c r="H68" s="1"/>
      <c r="I68" s="1"/>
      <c r="J68" s="1"/>
      <c r="K68" s="1"/>
      <c r="L68" s="1"/>
      <c r="M68" s="1"/>
      <c r="N68" s="1"/>
      <c r="O68" s="1"/>
    </row>
  </sheetData>
  <mergeCells count="4">
    <mergeCell ref="C2:L2"/>
    <mergeCell ref="M2:O2"/>
    <mergeCell ref="A6:A12"/>
    <mergeCell ref="A1:B1"/>
  </mergeCells>
  <printOptions horizontalCentered="1"/>
  <pageMargins left="0.25" right="0.25" top="0.5" bottom="0.25" header="0.3" footer="0.05"/>
  <pageSetup scale="57" orientation="landscape" r:id="rId1"/>
  <extLst>
    <ext xmlns:x14="http://schemas.microsoft.com/office/spreadsheetml/2009/9/main" uri="{78C0D931-6437-407d-A8EE-F0AAD7539E65}">
      <x14:conditionalFormattings>
        <x14:conditionalFormatting xmlns:xm="http://schemas.microsoft.com/office/excel/2006/main">
          <x14:cfRule type="expression" priority="123" id="{73AFCDAE-A998-4EDC-A0F4-6F3803588FEA}">
            <xm:f>'3) Your Chart of Accounts'!$C9=0</xm:f>
            <x14:dxf>
              <fill>
                <patternFill>
                  <bgColor theme="0" tint="-0.14996795556505021"/>
                </patternFill>
              </fill>
            </x14:dxf>
          </x14:cfRule>
          <xm:sqref>D36:K38 D40:K42 D44:K50 C17:K21 M17:N21 C9:K15 M9:N15 D32:K34 D31:D44 K31:K44 E31:J50 C31:C50 C51:K61 M31:N61</xm:sqref>
        </x14:conditionalFormatting>
        <x14:conditionalFormatting xmlns:xm="http://schemas.microsoft.com/office/excel/2006/main">
          <x14:cfRule type="expression" priority="104" id="{90D6966F-4A34-4488-8614-A610DD7E5F19}">
            <xm:f>'2) Your Programs'!$B$15=0</xm:f>
            <x14:dxf>
              <fill>
                <patternFill>
                  <bgColor theme="0" tint="-0.14996795556505021"/>
                </patternFill>
              </fill>
            </x14:dxf>
          </x14:cfRule>
          <xm:sqref>C9 C61</xm:sqref>
        </x14:conditionalFormatting>
        <x14:conditionalFormatting xmlns:xm="http://schemas.microsoft.com/office/excel/2006/main">
          <x14:cfRule type="expression" priority="103" id="{2F076FDB-C30D-421E-9636-7B4A6550EEEA}">
            <xm:f>'2) Your Programs'!$B$18=0</xm:f>
            <x14:dxf>
              <fill>
                <patternFill>
                  <bgColor theme="0" tint="-0.14996795556505021"/>
                </patternFill>
              </fill>
            </x14:dxf>
          </x14:cfRule>
          <xm:sqref>F9 F17:F22 F61</xm:sqref>
        </x14:conditionalFormatting>
        <x14:conditionalFormatting xmlns:xm="http://schemas.microsoft.com/office/excel/2006/main">
          <x14:cfRule type="expression" priority="101" id="{80AF3750-36A1-472D-9FD2-8F31BCCE951C}">
            <xm:f>'2) Your Programs'!$B$18=0</xm:f>
            <x14:dxf>
              <fill>
                <patternFill>
                  <bgColor theme="0" tint="-0.14996795556505021"/>
                </patternFill>
              </fill>
            </x14:dxf>
          </x14:cfRule>
          <xm:sqref>F10:F15</xm:sqref>
        </x14:conditionalFormatting>
        <x14:conditionalFormatting xmlns:xm="http://schemas.microsoft.com/office/excel/2006/main">
          <x14:cfRule type="expression" priority="100" id="{B296E9CB-D0C0-46C6-B594-D49AA3ED9E69}">
            <xm:f>'2) Your Programs'!$B$18=0</xm:f>
            <x14:dxf>
              <fill>
                <patternFill>
                  <bgColor theme="0" tint="-0.14996795556505021"/>
                </patternFill>
              </fill>
            </x14:dxf>
          </x14:cfRule>
          <xm:sqref>F31:F50</xm:sqref>
        </x14:conditionalFormatting>
        <x14:conditionalFormatting xmlns:xm="http://schemas.microsoft.com/office/excel/2006/main">
          <x14:cfRule type="expression" priority="99" id="{7A70A26B-644C-438E-99D7-0DFF08A0AD35}">
            <xm:f>'2) Your Programs'!$B$18=0</xm:f>
            <x14:dxf>
              <fill>
                <patternFill>
                  <bgColor theme="0" tint="-0.14996795556505021"/>
                </patternFill>
              </fill>
            </x14:dxf>
          </x14:cfRule>
          <xm:sqref>F36:F38</xm:sqref>
        </x14:conditionalFormatting>
        <x14:conditionalFormatting xmlns:xm="http://schemas.microsoft.com/office/excel/2006/main">
          <x14:cfRule type="expression" priority="98" id="{8BFAFCD8-2985-4BF0-B94B-5A23BB0C204F}">
            <xm:f>'2) Your Programs'!$B$18=0</xm:f>
            <x14:dxf>
              <fill>
                <patternFill>
                  <bgColor theme="0" tint="-0.14996795556505021"/>
                </patternFill>
              </fill>
            </x14:dxf>
          </x14:cfRule>
          <xm:sqref>F40:F42</xm:sqref>
        </x14:conditionalFormatting>
        <x14:conditionalFormatting xmlns:xm="http://schemas.microsoft.com/office/excel/2006/main">
          <x14:cfRule type="expression" priority="97" id="{14077266-9CAA-4375-93FA-8DED30CBDB7C}">
            <xm:f>'2) Your Programs'!$B$18=0</xm:f>
            <x14:dxf>
              <fill>
                <patternFill>
                  <bgColor theme="0" tint="-0.14996795556505021"/>
                </patternFill>
              </fill>
            </x14:dxf>
          </x14:cfRule>
          <xm:sqref>F44:F50</xm:sqref>
        </x14:conditionalFormatting>
        <x14:conditionalFormatting xmlns:xm="http://schemas.microsoft.com/office/excel/2006/main">
          <x14:cfRule type="expression" priority="96" id="{31D58E48-B660-453A-BF15-6E71427F764D}">
            <xm:f>'2) Your Programs'!$B$19=0</xm:f>
            <x14:dxf>
              <fill>
                <patternFill>
                  <bgColor theme="0" tint="-0.14996795556505021"/>
                </patternFill>
              </fill>
            </x14:dxf>
          </x14:cfRule>
          <xm:sqref>G9 G61</xm:sqref>
        </x14:conditionalFormatting>
        <x14:conditionalFormatting xmlns:xm="http://schemas.microsoft.com/office/excel/2006/main">
          <x14:cfRule type="expression" priority="95" id="{6668BBB5-7EFA-4443-AA97-41FC0BA3140A}">
            <xm:f>'2) Your Programs'!$B$19=0</xm:f>
            <x14:dxf>
              <fill>
                <patternFill>
                  <bgColor theme="0" tint="-0.14996795556505021"/>
                </patternFill>
              </fill>
            </x14:dxf>
          </x14:cfRule>
          <xm:sqref>G10:G13</xm:sqref>
        </x14:conditionalFormatting>
        <x14:conditionalFormatting xmlns:xm="http://schemas.microsoft.com/office/excel/2006/main">
          <x14:cfRule type="expression" priority="94" id="{9D7C00C3-0036-4E17-B6DB-9BDB04D4E58B}">
            <xm:f>'2) Your Programs'!$B$19=0</xm:f>
            <x14:dxf>
              <fill>
                <patternFill>
                  <bgColor theme="0" tint="-0.14996795556505021"/>
                </patternFill>
              </fill>
            </x14:dxf>
          </x14:cfRule>
          <xm:sqref>G17:G22</xm:sqref>
        </x14:conditionalFormatting>
        <x14:conditionalFormatting xmlns:xm="http://schemas.microsoft.com/office/excel/2006/main">
          <x14:cfRule type="expression" priority="93" id="{0970067E-9CA2-45B9-B689-36E33690801D}">
            <xm:f>'2) Your Programs'!$B$19=0</xm:f>
            <x14:dxf>
              <fill>
                <patternFill>
                  <bgColor theme="0" tint="-0.14996795556505021"/>
                </patternFill>
              </fill>
            </x14:dxf>
          </x14:cfRule>
          <xm:sqref>G31:G50</xm:sqref>
        </x14:conditionalFormatting>
        <x14:conditionalFormatting xmlns:xm="http://schemas.microsoft.com/office/excel/2006/main">
          <x14:cfRule type="expression" priority="92" id="{9813BBC2-B282-4275-9576-B4BFE0F537D0}">
            <xm:f>'2) Your Programs'!$B$19=0</xm:f>
            <x14:dxf>
              <fill>
                <patternFill>
                  <bgColor theme="0" tint="-0.14996795556505021"/>
                </patternFill>
              </fill>
            </x14:dxf>
          </x14:cfRule>
          <xm:sqref>G36:G38</xm:sqref>
        </x14:conditionalFormatting>
        <x14:conditionalFormatting xmlns:xm="http://schemas.microsoft.com/office/excel/2006/main">
          <x14:cfRule type="expression" priority="91" id="{575D52E2-B557-4D4C-8547-C37859514DF0}">
            <xm:f>'2) Your Programs'!$B$19=0</xm:f>
            <x14:dxf>
              <fill>
                <patternFill>
                  <bgColor theme="0" tint="-0.14996795556505021"/>
                </patternFill>
              </fill>
            </x14:dxf>
          </x14:cfRule>
          <xm:sqref>G40:G42</xm:sqref>
        </x14:conditionalFormatting>
        <x14:conditionalFormatting xmlns:xm="http://schemas.microsoft.com/office/excel/2006/main">
          <x14:cfRule type="expression" priority="90" id="{88833CAC-65A3-4BEF-AF40-8617B265D53A}">
            <xm:f>'2) Your Programs'!$B$19=0</xm:f>
            <x14:dxf>
              <fill>
                <patternFill>
                  <bgColor theme="0" tint="-0.14996795556505021"/>
                </patternFill>
              </fill>
            </x14:dxf>
          </x14:cfRule>
          <xm:sqref>G44:G50</xm:sqref>
        </x14:conditionalFormatting>
        <x14:conditionalFormatting xmlns:xm="http://schemas.microsoft.com/office/excel/2006/main">
          <x14:cfRule type="expression" priority="89" id="{3F04AD99-E86C-4CAC-8674-112119FA2A7F}">
            <xm:f>'2) Your Programs'!$B$19=0</xm:f>
            <x14:dxf>
              <fill>
                <patternFill>
                  <bgColor theme="0" tint="-0.14996795556505021"/>
                </patternFill>
              </fill>
            </x14:dxf>
          </x14:cfRule>
          <xm:sqref>G14:G15</xm:sqref>
        </x14:conditionalFormatting>
        <x14:conditionalFormatting xmlns:xm="http://schemas.microsoft.com/office/excel/2006/main">
          <x14:cfRule type="expression" priority="88" id="{3F25E6EE-EF51-45E8-957A-6F5C8D1941A2}">
            <xm:f>'2) Your Programs'!$B$20=0</xm:f>
            <x14:dxf>
              <fill>
                <patternFill>
                  <bgColor theme="0" tint="-0.14996795556505021"/>
                </patternFill>
              </fill>
            </x14:dxf>
          </x14:cfRule>
          <xm:sqref>H9 H61</xm:sqref>
        </x14:conditionalFormatting>
        <x14:conditionalFormatting xmlns:xm="http://schemas.microsoft.com/office/excel/2006/main">
          <x14:cfRule type="expression" priority="87" id="{7AB1B879-7F7C-47FA-A5CA-4F70ADB59892}">
            <xm:f>'2) Your Programs'!$B$20=0</xm:f>
            <x14:dxf>
              <fill>
                <patternFill>
                  <bgColor theme="0" tint="-0.14996795556505021"/>
                </patternFill>
              </fill>
            </x14:dxf>
          </x14:cfRule>
          <xm:sqref>H10:H15</xm:sqref>
        </x14:conditionalFormatting>
        <x14:conditionalFormatting xmlns:xm="http://schemas.microsoft.com/office/excel/2006/main">
          <x14:cfRule type="expression" priority="86" id="{B800C4F6-617C-4C1F-B168-98EE4BA70E15}">
            <xm:f>'2) Your Programs'!$B$20=0</xm:f>
            <x14:dxf>
              <fill>
                <patternFill>
                  <bgColor theme="0" tint="-0.14996795556505021"/>
                </patternFill>
              </fill>
            </x14:dxf>
          </x14:cfRule>
          <xm:sqref>H17:H22</xm:sqref>
        </x14:conditionalFormatting>
        <x14:conditionalFormatting xmlns:xm="http://schemas.microsoft.com/office/excel/2006/main">
          <x14:cfRule type="expression" priority="85" id="{B95375A1-2205-4B83-AFA0-EB2C3B8936E0}">
            <xm:f>'2) Your Programs'!$B$20=0</xm:f>
            <x14:dxf>
              <fill>
                <patternFill>
                  <bgColor theme="0" tint="-0.14996795556505021"/>
                </patternFill>
              </fill>
            </x14:dxf>
          </x14:cfRule>
          <xm:sqref>H31:H50</xm:sqref>
        </x14:conditionalFormatting>
        <x14:conditionalFormatting xmlns:xm="http://schemas.microsoft.com/office/excel/2006/main">
          <x14:cfRule type="expression" priority="84" id="{8EF5A8EF-1816-4841-80D6-5F196C8BE97E}">
            <xm:f>'2) Your Programs'!$B$20=0</xm:f>
            <x14:dxf>
              <fill>
                <patternFill>
                  <bgColor theme="0" tint="-0.14996795556505021"/>
                </patternFill>
              </fill>
            </x14:dxf>
          </x14:cfRule>
          <xm:sqref>H36:H38</xm:sqref>
        </x14:conditionalFormatting>
        <x14:conditionalFormatting xmlns:xm="http://schemas.microsoft.com/office/excel/2006/main">
          <x14:cfRule type="expression" priority="83" id="{E88E4203-FB1B-41BD-82AF-6CDD7CC18B0D}">
            <xm:f>'2) Your Programs'!$B$20=0</xm:f>
            <x14:dxf>
              <fill>
                <patternFill>
                  <bgColor theme="0" tint="-0.14996795556505021"/>
                </patternFill>
              </fill>
            </x14:dxf>
          </x14:cfRule>
          <xm:sqref>H40:H42</xm:sqref>
        </x14:conditionalFormatting>
        <x14:conditionalFormatting xmlns:xm="http://schemas.microsoft.com/office/excel/2006/main">
          <x14:cfRule type="expression" priority="82" id="{E0183F0B-E80D-4D46-A4C7-AB43164E3098}">
            <xm:f>'2) Your Programs'!$B$20=0</xm:f>
            <x14:dxf>
              <fill>
                <patternFill>
                  <bgColor theme="0" tint="-0.14996795556505021"/>
                </patternFill>
              </fill>
            </x14:dxf>
          </x14:cfRule>
          <xm:sqref>H44:H50</xm:sqref>
        </x14:conditionalFormatting>
        <x14:conditionalFormatting xmlns:xm="http://schemas.microsoft.com/office/excel/2006/main">
          <x14:cfRule type="expression" priority="81" id="{2C7BDC08-B5E7-44EC-B07A-8501A40E10D9}">
            <xm:f>'2) Your Programs'!$B$21=0</xm:f>
            <x14:dxf>
              <fill>
                <patternFill>
                  <bgColor theme="0" tint="-0.14996795556505021"/>
                </patternFill>
              </fill>
            </x14:dxf>
          </x14:cfRule>
          <xm:sqref>I9 I61</xm:sqref>
        </x14:conditionalFormatting>
        <x14:conditionalFormatting xmlns:xm="http://schemas.microsoft.com/office/excel/2006/main">
          <x14:cfRule type="expression" priority="80" id="{C06B1A99-53AE-49DB-9736-AC59E7AA9A5A}">
            <xm:f>'2) Your Programs'!$B$21=0</xm:f>
            <x14:dxf>
              <fill>
                <patternFill>
                  <bgColor theme="0" tint="-0.14996795556505021"/>
                </patternFill>
              </fill>
            </x14:dxf>
          </x14:cfRule>
          <xm:sqref>I10:I15</xm:sqref>
        </x14:conditionalFormatting>
        <x14:conditionalFormatting xmlns:xm="http://schemas.microsoft.com/office/excel/2006/main">
          <x14:cfRule type="expression" priority="79" id="{124F31CE-5449-4726-85F7-7DAA02F98300}">
            <xm:f>'2) Your Programs'!$B$21=0</xm:f>
            <x14:dxf>
              <fill>
                <patternFill>
                  <bgColor theme="0" tint="-0.14996795556505021"/>
                </patternFill>
              </fill>
            </x14:dxf>
          </x14:cfRule>
          <xm:sqref>I17:I22</xm:sqref>
        </x14:conditionalFormatting>
        <x14:conditionalFormatting xmlns:xm="http://schemas.microsoft.com/office/excel/2006/main">
          <x14:cfRule type="expression" priority="78" id="{E20BD17F-3FE2-4CE9-B2C9-BE0660BAE0A1}">
            <xm:f>'2) Your Programs'!$B$21=0</xm:f>
            <x14:dxf>
              <fill>
                <patternFill>
                  <bgColor theme="0" tint="-0.14996795556505021"/>
                </patternFill>
              </fill>
            </x14:dxf>
          </x14:cfRule>
          <xm:sqref>I31:I50</xm:sqref>
        </x14:conditionalFormatting>
        <x14:conditionalFormatting xmlns:xm="http://schemas.microsoft.com/office/excel/2006/main">
          <x14:cfRule type="expression" priority="77" id="{672781BB-FE2A-4CBD-96AC-631E514C746E}">
            <xm:f>'2) Your Programs'!$B$21=0</xm:f>
            <x14:dxf>
              <fill>
                <patternFill>
                  <bgColor theme="0" tint="-0.14996795556505021"/>
                </patternFill>
              </fill>
            </x14:dxf>
          </x14:cfRule>
          <xm:sqref>I36:I38</xm:sqref>
        </x14:conditionalFormatting>
        <x14:conditionalFormatting xmlns:xm="http://schemas.microsoft.com/office/excel/2006/main">
          <x14:cfRule type="expression" priority="76" id="{081FDD09-82C5-4CDD-9B3A-043A04F0034F}">
            <xm:f>'2) Your Programs'!$B$21=0</xm:f>
            <x14:dxf>
              <fill>
                <patternFill>
                  <bgColor theme="0" tint="-0.14996795556505021"/>
                </patternFill>
              </fill>
            </x14:dxf>
          </x14:cfRule>
          <xm:sqref>I40:I42</xm:sqref>
        </x14:conditionalFormatting>
        <x14:conditionalFormatting xmlns:xm="http://schemas.microsoft.com/office/excel/2006/main">
          <x14:cfRule type="expression" priority="75" id="{14104D63-5BB0-4194-A6E1-EFF1437F2D16}">
            <xm:f>'2) Your Programs'!$B$21=0</xm:f>
            <x14:dxf>
              <fill>
                <patternFill>
                  <bgColor theme="0" tint="-0.14996795556505021"/>
                </patternFill>
              </fill>
            </x14:dxf>
          </x14:cfRule>
          <xm:sqref>I44:I50</xm:sqref>
        </x14:conditionalFormatting>
        <x14:conditionalFormatting xmlns:xm="http://schemas.microsoft.com/office/excel/2006/main">
          <x14:cfRule type="expression" priority="74" id="{3FEBE330-A7A8-497B-A238-4D0DA6599647}">
            <xm:f>'2) Your Programs'!$B$22=0</xm:f>
            <x14:dxf>
              <fill>
                <patternFill>
                  <bgColor theme="0" tint="-0.14996795556505021"/>
                </patternFill>
              </fill>
            </x14:dxf>
          </x14:cfRule>
          <xm:sqref>J9 J61</xm:sqref>
        </x14:conditionalFormatting>
        <x14:conditionalFormatting xmlns:xm="http://schemas.microsoft.com/office/excel/2006/main">
          <x14:cfRule type="expression" priority="73" id="{D38733DC-8E1B-4199-A4D9-EC44EDD47EC1}">
            <xm:f>'2) Your Programs'!$B$22=0</xm:f>
            <x14:dxf>
              <fill>
                <patternFill>
                  <bgColor theme="0" tint="-0.14996795556505021"/>
                </patternFill>
              </fill>
            </x14:dxf>
          </x14:cfRule>
          <xm:sqref>J10:J15</xm:sqref>
        </x14:conditionalFormatting>
        <x14:conditionalFormatting xmlns:xm="http://schemas.microsoft.com/office/excel/2006/main">
          <x14:cfRule type="expression" priority="72" id="{D7E810C6-9F30-4A57-84B2-7C711DCBC8D0}">
            <xm:f>'2) Your Programs'!$B$22=0</xm:f>
            <x14:dxf>
              <fill>
                <patternFill>
                  <bgColor theme="0" tint="-0.14996795556505021"/>
                </patternFill>
              </fill>
            </x14:dxf>
          </x14:cfRule>
          <xm:sqref>J17:J22</xm:sqref>
        </x14:conditionalFormatting>
        <x14:conditionalFormatting xmlns:xm="http://schemas.microsoft.com/office/excel/2006/main">
          <x14:cfRule type="expression" priority="71" id="{B1F1DD28-807F-4DD0-8663-D669A961D020}">
            <xm:f>'2) Your Programs'!$B$22=0</xm:f>
            <x14:dxf>
              <fill>
                <patternFill>
                  <bgColor theme="0" tint="-0.14996795556505021"/>
                </patternFill>
              </fill>
            </x14:dxf>
          </x14:cfRule>
          <xm:sqref>J31:J50</xm:sqref>
        </x14:conditionalFormatting>
        <x14:conditionalFormatting xmlns:xm="http://schemas.microsoft.com/office/excel/2006/main">
          <x14:cfRule type="expression" priority="70" id="{B94F549D-E8FD-4C0E-930F-0F3522E59627}">
            <xm:f>'2) Your Programs'!$B$22=0</xm:f>
            <x14:dxf>
              <fill>
                <patternFill>
                  <bgColor theme="0" tint="-0.14996795556505021"/>
                </patternFill>
              </fill>
            </x14:dxf>
          </x14:cfRule>
          <xm:sqref>J36:J38</xm:sqref>
        </x14:conditionalFormatting>
        <x14:conditionalFormatting xmlns:xm="http://schemas.microsoft.com/office/excel/2006/main">
          <x14:cfRule type="expression" priority="69" id="{9BB0797B-CA8D-4B75-9931-DEE80603A068}">
            <xm:f>'2) Your Programs'!$B$22=0</xm:f>
            <x14:dxf>
              <fill>
                <patternFill>
                  <bgColor theme="0" tint="-0.14996795556505021"/>
                </patternFill>
              </fill>
            </x14:dxf>
          </x14:cfRule>
          <xm:sqref>J40:J42</xm:sqref>
        </x14:conditionalFormatting>
        <x14:conditionalFormatting xmlns:xm="http://schemas.microsoft.com/office/excel/2006/main">
          <x14:cfRule type="expression" priority="68" id="{CAF34215-91F3-4193-9ADB-BD9AF0F3FE61}">
            <xm:f>'2) Your Programs'!$B$22=0</xm:f>
            <x14:dxf>
              <fill>
                <patternFill>
                  <bgColor theme="0" tint="-0.14996795556505021"/>
                </patternFill>
              </fill>
            </x14:dxf>
          </x14:cfRule>
          <xm:sqref>J44:J50</xm:sqref>
        </x14:conditionalFormatting>
        <x14:conditionalFormatting xmlns:xm="http://schemas.microsoft.com/office/excel/2006/main">
          <x14:cfRule type="expression" priority="67" id="{B537664A-20FA-4248-A2E8-513D8D19DE71}">
            <xm:f>'2) Your Programs'!$B$23=0</xm:f>
            <x14:dxf>
              <fill>
                <patternFill>
                  <bgColor theme="0" tint="-0.14996795556505021"/>
                </patternFill>
              </fill>
            </x14:dxf>
          </x14:cfRule>
          <xm:sqref>K9 K61</xm:sqref>
        </x14:conditionalFormatting>
        <x14:conditionalFormatting xmlns:xm="http://schemas.microsoft.com/office/excel/2006/main">
          <x14:cfRule type="expression" priority="66" id="{EC1ED85A-C054-4ABA-9062-31AC81D5CA40}">
            <xm:f>'2) Your Programs'!$B$23=0</xm:f>
            <x14:dxf>
              <fill>
                <patternFill>
                  <bgColor theme="0" tint="-0.14996795556505021"/>
                </patternFill>
              </fill>
            </x14:dxf>
          </x14:cfRule>
          <xm:sqref>K10:K15</xm:sqref>
        </x14:conditionalFormatting>
        <x14:conditionalFormatting xmlns:xm="http://schemas.microsoft.com/office/excel/2006/main">
          <x14:cfRule type="expression" priority="65" id="{7C47D2FC-FEC9-4B30-AA55-434A36B2B562}">
            <xm:f>'2) Your Programs'!$B$23=0</xm:f>
            <x14:dxf>
              <fill>
                <patternFill>
                  <bgColor theme="0" tint="-0.14996795556505021"/>
                </patternFill>
              </fill>
            </x14:dxf>
          </x14:cfRule>
          <xm:sqref>K17:K22</xm:sqref>
        </x14:conditionalFormatting>
        <x14:conditionalFormatting xmlns:xm="http://schemas.microsoft.com/office/excel/2006/main">
          <x14:cfRule type="expression" priority="64" id="{6FC63C12-0851-4457-A65F-8C2D16EDDCB6}">
            <xm:f>'2) Your Programs'!$B$23=0</xm:f>
            <x14:dxf>
              <fill>
                <patternFill>
                  <bgColor theme="0" tint="-0.14996795556505021"/>
                </patternFill>
              </fill>
            </x14:dxf>
          </x14:cfRule>
          <xm:sqref>K31:K44</xm:sqref>
        </x14:conditionalFormatting>
        <x14:conditionalFormatting xmlns:xm="http://schemas.microsoft.com/office/excel/2006/main">
          <x14:cfRule type="expression" priority="63" id="{EB69F7BC-2526-445C-BC25-321E2E8BE2A1}">
            <xm:f>'2) Your Programs'!$B$23=0</xm:f>
            <x14:dxf>
              <fill>
                <patternFill>
                  <bgColor theme="0" tint="-0.14996795556505021"/>
                </patternFill>
              </fill>
            </x14:dxf>
          </x14:cfRule>
          <xm:sqref>K36:K38</xm:sqref>
        </x14:conditionalFormatting>
        <x14:conditionalFormatting xmlns:xm="http://schemas.microsoft.com/office/excel/2006/main">
          <x14:cfRule type="expression" priority="62" id="{A3E2A49E-42C8-4D8C-AD9F-7B304600061E}">
            <xm:f>'2) Your Programs'!$B$23=0</xm:f>
            <x14:dxf>
              <fill>
                <patternFill>
                  <bgColor theme="0" tint="-0.14996795556505021"/>
                </patternFill>
              </fill>
            </x14:dxf>
          </x14:cfRule>
          <xm:sqref>K40:K42</xm:sqref>
        </x14:conditionalFormatting>
        <x14:conditionalFormatting xmlns:xm="http://schemas.microsoft.com/office/excel/2006/main">
          <x14:cfRule type="expression" priority="61" id="{CACC4BC5-B718-43CB-83EB-C39D14B7A920}">
            <xm:f>'2) Your Programs'!$B$23=0</xm:f>
            <x14:dxf>
              <fill>
                <patternFill>
                  <bgColor theme="0" tint="-0.14996795556505021"/>
                </patternFill>
              </fill>
            </x14:dxf>
          </x14:cfRule>
          <xm:sqref>K44:K50</xm:sqref>
        </x14:conditionalFormatting>
        <x14:conditionalFormatting xmlns:xm="http://schemas.microsoft.com/office/excel/2006/main">
          <x14:cfRule type="expression" priority="60" id="{01B50ECB-8D37-4DCF-9CA2-B55FBCCA3C9A}">
            <xm:f>'2) Your Programs'!$B$17=0</xm:f>
            <x14:dxf>
              <fill>
                <patternFill>
                  <bgColor theme="0" tint="-0.14996795556505021"/>
                </patternFill>
              </fill>
            </x14:dxf>
          </x14:cfRule>
          <xm:sqref>E9 E61</xm:sqref>
        </x14:conditionalFormatting>
        <x14:conditionalFormatting xmlns:xm="http://schemas.microsoft.com/office/excel/2006/main">
          <x14:cfRule type="expression" priority="59" id="{4FEF6EB6-F402-4F4D-B5A3-61D7BC63B65E}">
            <xm:f>'2) Your Programs'!$B$17=0</xm:f>
            <x14:dxf>
              <fill>
                <patternFill>
                  <bgColor theme="0" tint="-0.14996795556505021"/>
                </patternFill>
              </fill>
            </x14:dxf>
          </x14:cfRule>
          <xm:sqref>E10:E15</xm:sqref>
        </x14:conditionalFormatting>
        <x14:conditionalFormatting xmlns:xm="http://schemas.microsoft.com/office/excel/2006/main">
          <x14:cfRule type="expression" priority="58" id="{25ED7F34-0D05-4005-833A-FD34C629A7FB}">
            <xm:f>'2) Your Programs'!$B$17=0</xm:f>
            <x14:dxf>
              <fill>
                <patternFill>
                  <bgColor theme="0" tint="-0.14996795556505021"/>
                </patternFill>
              </fill>
            </x14:dxf>
          </x14:cfRule>
          <xm:sqref>E17:E22</xm:sqref>
        </x14:conditionalFormatting>
        <x14:conditionalFormatting xmlns:xm="http://schemas.microsoft.com/office/excel/2006/main">
          <x14:cfRule type="expression" priority="57" id="{C1CD4CA7-D627-41AC-8A4D-6166380D3385}">
            <xm:f>'2) Your Programs'!$B$17=0</xm:f>
            <x14:dxf>
              <fill>
                <patternFill>
                  <bgColor theme="0" tint="-0.14996795556505021"/>
                </patternFill>
              </fill>
            </x14:dxf>
          </x14:cfRule>
          <xm:sqref>E31:E50</xm:sqref>
        </x14:conditionalFormatting>
        <x14:conditionalFormatting xmlns:xm="http://schemas.microsoft.com/office/excel/2006/main">
          <x14:cfRule type="expression" priority="56" id="{EF1CA6C3-4787-4812-ADDF-D611331644EA}">
            <xm:f>'2) Your Programs'!$B$17=0</xm:f>
            <x14:dxf>
              <fill>
                <patternFill>
                  <bgColor theme="0" tint="-0.14996795556505021"/>
                </patternFill>
              </fill>
            </x14:dxf>
          </x14:cfRule>
          <xm:sqref>E36:E38</xm:sqref>
        </x14:conditionalFormatting>
        <x14:conditionalFormatting xmlns:xm="http://schemas.microsoft.com/office/excel/2006/main">
          <x14:cfRule type="expression" priority="55" id="{2C2EA23B-32DB-46A2-8208-C96DAFD27950}">
            <xm:f>'2) Your Programs'!$B$17=0</xm:f>
            <x14:dxf>
              <fill>
                <patternFill>
                  <bgColor theme="0" tint="-0.14996795556505021"/>
                </patternFill>
              </fill>
            </x14:dxf>
          </x14:cfRule>
          <xm:sqref>E40:E42</xm:sqref>
        </x14:conditionalFormatting>
        <x14:conditionalFormatting xmlns:xm="http://schemas.microsoft.com/office/excel/2006/main">
          <x14:cfRule type="expression" priority="54" id="{54AC860D-3CB3-4EFA-9FA7-2A7933CFE471}">
            <xm:f>'2) Your Programs'!$B$17=0</xm:f>
            <x14:dxf>
              <fill>
                <patternFill>
                  <bgColor theme="0" tint="-0.14996795556505021"/>
                </patternFill>
              </fill>
            </x14:dxf>
          </x14:cfRule>
          <xm:sqref>E44:E50</xm:sqref>
        </x14:conditionalFormatting>
        <x14:conditionalFormatting xmlns:xm="http://schemas.microsoft.com/office/excel/2006/main">
          <x14:cfRule type="expression" priority="53" id="{37ED74CB-FF16-405B-9A03-15D50D9C5CFC}">
            <xm:f>'2) Your Programs'!$B$16=0</xm:f>
            <x14:dxf>
              <fill>
                <patternFill>
                  <bgColor theme="0" tint="-0.14996795556505021"/>
                </patternFill>
              </fill>
            </x14:dxf>
          </x14:cfRule>
          <xm:sqref>D9 D61</xm:sqref>
        </x14:conditionalFormatting>
        <x14:conditionalFormatting xmlns:xm="http://schemas.microsoft.com/office/excel/2006/main">
          <x14:cfRule type="expression" priority="52" id="{1B5A027D-B760-4B2E-A203-965A6472EAA1}">
            <xm:f>'2) Your Programs'!$B$16=0</xm:f>
            <x14:dxf>
              <fill>
                <patternFill>
                  <bgColor theme="0" tint="-0.14996795556505021"/>
                </patternFill>
              </fill>
            </x14:dxf>
          </x14:cfRule>
          <xm:sqref>D10:D15</xm:sqref>
        </x14:conditionalFormatting>
        <x14:conditionalFormatting xmlns:xm="http://schemas.microsoft.com/office/excel/2006/main">
          <x14:cfRule type="expression" priority="51" id="{557A8962-8861-4AD4-9F17-C3717E742517}">
            <xm:f>'2) Your Programs'!$B$16=0</xm:f>
            <x14:dxf>
              <fill>
                <patternFill>
                  <bgColor theme="0" tint="-0.14996795556505021"/>
                </patternFill>
              </fill>
            </x14:dxf>
          </x14:cfRule>
          <xm:sqref>D17:D22</xm:sqref>
        </x14:conditionalFormatting>
        <x14:conditionalFormatting xmlns:xm="http://schemas.microsoft.com/office/excel/2006/main">
          <x14:cfRule type="expression" priority="50" id="{A8DF737F-84E0-4B1F-BE7A-18CAD803176F}">
            <xm:f>'2) Your Programs'!$B$16=0</xm:f>
            <x14:dxf>
              <fill>
                <patternFill>
                  <bgColor theme="0" tint="-0.14996795556505021"/>
                </patternFill>
              </fill>
            </x14:dxf>
          </x14:cfRule>
          <xm:sqref>D31:D44</xm:sqref>
        </x14:conditionalFormatting>
        <x14:conditionalFormatting xmlns:xm="http://schemas.microsoft.com/office/excel/2006/main">
          <x14:cfRule type="expression" priority="49" id="{286E90D5-2788-46A4-9C71-BDFBF58791B8}">
            <xm:f>'2) Your Programs'!$B$16=0</xm:f>
            <x14:dxf>
              <fill>
                <patternFill>
                  <bgColor theme="0" tint="-0.14996795556505021"/>
                </patternFill>
              </fill>
            </x14:dxf>
          </x14:cfRule>
          <xm:sqref>D36:D38</xm:sqref>
        </x14:conditionalFormatting>
        <x14:conditionalFormatting xmlns:xm="http://schemas.microsoft.com/office/excel/2006/main">
          <x14:cfRule type="expression" priority="48" id="{6D044FB8-AEED-45E5-866E-BB2D0E53A297}">
            <xm:f>'2) Your Programs'!$B$16=0</xm:f>
            <x14:dxf>
              <fill>
                <patternFill>
                  <bgColor theme="0" tint="-0.14996795556505021"/>
                </patternFill>
              </fill>
            </x14:dxf>
          </x14:cfRule>
          <xm:sqref>D40:D42</xm:sqref>
        </x14:conditionalFormatting>
        <x14:conditionalFormatting xmlns:xm="http://schemas.microsoft.com/office/excel/2006/main">
          <x14:cfRule type="expression" priority="47" id="{DD2ECA95-89EC-4F18-9247-1DE1E283613F}">
            <xm:f>'2) Your Programs'!$B$16=0</xm:f>
            <x14:dxf>
              <fill>
                <patternFill>
                  <bgColor theme="0" tint="-0.14996795556505021"/>
                </patternFill>
              </fill>
            </x14:dxf>
          </x14:cfRule>
          <xm:sqref>D44:D50</xm:sqref>
        </x14:conditionalFormatting>
        <x14:conditionalFormatting xmlns:xm="http://schemas.microsoft.com/office/excel/2006/main">
          <x14:cfRule type="expression" priority="46" id="{1A6AC91B-9FE7-4BBA-9CC0-38D6D3062778}">
            <xm:f>'2) Your Programs'!$B$15=0</xm:f>
            <x14:dxf>
              <fill>
                <patternFill>
                  <bgColor theme="0" tint="-0.14996795556505021"/>
                </patternFill>
              </fill>
            </x14:dxf>
          </x14:cfRule>
          <xm:sqref>C10:C15</xm:sqref>
        </x14:conditionalFormatting>
        <x14:conditionalFormatting xmlns:xm="http://schemas.microsoft.com/office/excel/2006/main">
          <x14:cfRule type="expression" priority="45" id="{BF9FD325-483A-497D-AC1E-06CBA41C9CA5}">
            <xm:f>'2) Your Programs'!$B$15=0</xm:f>
            <x14:dxf>
              <fill>
                <patternFill>
                  <bgColor theme="0" tint="-0.14996795556505021"/>
                </patternFill>
              </fill>
            </x14:dxf>
          </x14:cfRule>
          <xm:sqref>C17:C22</xm:sqref>
        </x14:conditionalFormatting>
        <x14:conditionalFormatting xmlns:xm="http://schemas.microsoft.com/office/excel/2006/main">
          <x14:cfRule type="expression" priority="40" id="{249CAD94-665E-4C78-ACCB-8E05749B2931}">
            <xm:f>'2) Your Programs'!$B$15=0</xm:f>
            <x14:dxf>
              <fill>
                <patternFill>
                  <bgColor theme="0" tint="-0.14996795556505021"/>
                </patternFill>
              </fill>
            </x14:dxf>
          </x14:cfRule>
          <xm:sqref>M14:M15</xm:sqref>
        </x14:conditionalFormatting>
        <x14:conditionalFormatting xmlns:xm="http://schemas.microsoft.com/office/excel/2006/main">
          <x14:cfRule type="expression" priority="39" id="{45D70097-F8F1-48E5-BD26-0F78BE0C77E9}">
            <xm:f>'2) Your Programs'!$B$15=0</xm:f>
            <x14:dxf>
              <fill>
                <patternFill>
                  <bgColor theme="0" tint="-0.14996795556505021"/>
                </patternFill>
              </fill>
            </x14:dxf>
          </x14:cfRule>
          <xm:sqref>N14:N15</xm:sqref>
        </x14:conditionalFormatting>
        <x14:conditionalFormatting xmlns:xm="http://schemas.microsoft.com/office/excel/2006/main">
          <x14:cfRule type="expression" priority="38" id="{3365F410-63BE-434A-BD4F-D1B9AD9E47F3}">
            <xm:f>'2) Your Programs'!$B$15=0</xm:f>
            <x14:dxf>
              <fill>
                <patternFill>
                  <bgColor theme="0" tint="-0.14996795556505021"/>
                </patternFill>
              </fill>
            </x14:dxf>
          </x14:cfRule>
          <xm:sqref>D15:K15</xm:sqref>
        </x14:conditionalFormatting>
        <x14:conditionalFormatting xmlns:xm="http://schemas.microsoft.com/office/excel/2006/main">
          <x14:cfRule type="expression" priority="37" id="{7BBF4AB7-5586-4F59-BFD6-7BD47C144614}">
            <xm:f>'2) Your Programs'!$B$15=0</xm:f>
            <x14:dxf>
              <fill>
                <patternFill>
                  <bgColor theme="0" tint="-0.14996795556505021"/>
                </patternFill>
              </fill>
            </x14:dxf>
          </x14:cfRule>
          <xm:sqref>M15:N15</xm:sqref>
        </x14:conditionalFormatting>
        <x14:conditionalFormatting xmlns:xm="http://schemas.microsoft.com/office/excel/2006/main">
          <x14:cfRule type="expression" priority="36" id="{DC35B257-0835-4C62-88FA-7DCA0FFA5907}">
            <xm:f>'2) Your Programs'!$B$15=0</xm:f>
            <x14:dxf>
              <fill>
                <patternFill>
                  <bgColor theme="0" tint="-0.14996795556505021"/>
                </patternFill>
              </fill>
            </x14:dxf>
          </x14:cfRule>
          <xm:sqref>D22:K22</xm:sqref>
        </x14:conditionalFormatting>
        <x14:conditionalFormatting xmlns:xm="http://schemas.microsoft.com/office/excel/2006/main">
          <x14:cfRule type="expression" priority="35" id="{E656014A-EA31-4040-A879-7178A2827BF6}">
            <xm:f>'2) Your Programs'!$B$15=0</xm:f>
            <x14:dxf>
              <fill>
                <patternFill>
                  <bgColor theme="0" tint="-0.14996795556505021"/>
                </patternFill>
              </fill>
            </x14:dxf>
          </x14:cfRule>
          <xm:sqref>M22:N22</xm:sqref>
        </x14:conditionalFormatting>
        <x14:conditionalFormatting xmlns:xm="http://schemas.microsoft.com/office/excel/2006/main">
          <x14:cfRule type="expression" priority="31" id="{11D46BF8-76AA-4BAE-AC1D-5EDB6C890A11}">
            <xm:f>'2) Your Programs'!$B$15=0</xm:f>
            <x14:dxf>
              <fill>
                <patternFill>
                  <bgColor theme="0" tint="-0.14996795556505021"/>
                </patternFill>
              </fill>
            </x14:dxf>
          </x14:cfRule>
          <xm:sqref>C31</xm:sqref>
        </x14:conditionalFormatting>
        <x14:conditionalFormatting xmlns:xm="http://schemas.microsoft.com/office/excel/2006/main">
          <x14:cfRule type="expression" priority="29" id="{EEC7F8FA-1412-4E21-AA5F-F90C27392169}">
            <xm:f>'2) Your Programs'!$B$15=0</xm:f>
            <x14:dxf>
              <fill>
                <patternFill>
                  <bgColor theme="0" tint="-0.14996795556505021"/>
                </patternFill>
              </fill>
            </x14:dxf>
          </x14:cfRule>
          <xm:sqref>C32:C50</xm:sqref>
        </x14:conditionalFormatting>
        <x14:conditionalFormatting xmlns:xm="http://schemas.microsoft.com/office/excel/2006/main">
          <x14:cfRule type="expression" priority="28" id="{EA05A64D-5CF4-4B0A-A9B1-78DBF81F31CB}">
            <xm:f>'3) Your Chart of Accounts'!$B31="H"</xm:f>
            <x14:dxf>
              <fill>
                <patternFill>
                  <bgColor theme="0" tint="-0.14996795556505021"/>
                </patternFill>
              </fill>
            </x14:dxf>
          </x14:cfRule>
          <xm:sqref>C31:K61 M31:N61</xm:sqref>
        </x14:conditionalFormatting>
        <x14:conditionalFormatting xmlns:xm="http://schemas.microsoft.com/office/excel/2006/main">
          <x14:cfRule type="expression" priority="27" id="{161A8BFD-EA8E-49ED-9FE5-42AA3BB66E09}">
            <xm:f>'3) Your Chart of Accounts'!$B31="H"</xm:f>
            <x14:dxf>
              <font>
                <b/>
                <i/>
              </font>
            </x14:dxf>
          </x14:cfRule>
          <xm:sqref>B31:B61</xm:sqref>
        </x14:conditionalFormatting>
        <x14:conditionalFormatting xmlns:xm="http://schemas.microsoft.com/office/excel/2006/main">
          <x14:cfRule type="expression" priority="734" id="{73AFCDAE-A998-4EDC-A0F4-6F3803588FEA}">
            <xm:f>'3) Your Chart of Accounts'!$C21=0</xm:f>
            <x14:dxf>
              <fill>
                <patternFill>
                  <bgColor theme="0" tint="-0.14996795556505021"/>
                </patternFill>
              </fill>
            </x14:dxf>
          </x14:cfRule>
          <xm:sqref>C22:K22 M22:N22</xm:sqref>
        </x14:conditionalFormatting>
        <x14:conditionalFormatting xmlns:xm="http://schemas.microsoft.com/office/excel/2006/main">
          <x14:cfRule type="expression" priority="17" id="{B65FE7C9-6BCD-4394-8620-88502C50F552}">
            <xm:f>'2) Your Programs'!$B$18=0</xm:f>
            <x14:dxf>
              <fill>
                <patternFill>
                  <bgColor theme="0" tint="-0.14996795556505021"/>
                </patternFill>
              </fill>
            </x14:dxf>
          </x14:cfRule>
          <xm:sqref>F51:F60</xm:sqref>
        </x14:conditionalFormatting>
        <x14:conditionalFormatting xmlns:xm="http://schemas.microsoft.com/office/excel/2006/main">
          <x14:cfRule type="expression" priority="16" id="{401A3C62-3978-42CB-939B-98A5EAC4B118}">
            <xm:f>'2) Your Programs'!$B$18=0</xm:f>
            <x14:dxf>
              <fill>
                <patternFill>
                  <bgColor theme="0" tint="-0.14996795556505021"/>
                </patternFill>
              </fill>
            </x14:dxf>
          </x14:cfRule>
          <xm:sqref>F51:F60</xm:sqref>
        </x14:conditionalFormatting>
        <x14:conditionalFormatting xmlns:xm="http://schemas.microsoft.com/office/excel/2006/main">
          <x14:cfRule type="expression" priority="15" id="{1D6888B2-8F46-44CD-BBFA-F21256FF9904}">
            <xm:f>'2) Your Programs'!$B$19=0</xm:f>
            <x14:dxf>
              <fill>
                <patternFill>
                  <bgColor theme="0" tint="-0.14996795556505021"/>
                </patternFill>
              </fill>
            </x14:dxf>
          </x14:cfRule>
          <xm:sqref>G51:G60</xm:sqref>
        </x14:conditionalFormatting>
        <x14:conditionalFormatting xmlns:xm="http://schemas.microsoft.com/office/excel/2006/main">
          <x14:cfRule type="expression" priority="14" id="{82CFB9DF-7A81-4600-86B4-1C65897CAA01}">
            <xm:f>'2) Your Programs'!$B$19=0</xm:f>
            <x14:dxf>
              <fill>
                <patternFill>
                  <bgColor theme="0" tint="-0.14996795556505021"/>
                </patternFill>
              </fill>
            </x14:dxf>
          </x14:cfRule>
          <xm:sqref>G51:G60</xm:sqref>
        </x14:conditionalFormatting>
        <x14:conditionalFormatting xmlns:xm="http://schemas.microsoft.com/office/excel/2006/main">
          <x14:cfRule type="expression" priority="13" id="{A92B513B-8986-4ABB-8692-3860BFCCCECA}">
            <xm:f>'2) Your Programs'!$B$20=0</xm:f>
            <x14:dxf>
              <fill>
                <patternFill>
                  <bgColor theme="0" tint="-0.14996795556505021"/>
                </patternFill>
              </fill>
            </x14:dxf>
          </x14:cfRule>
          <xm:sqref>H51:H60</xm:sqref>
        </x14:conditionalFormatting>
        <x14:conditionalFormatting xmlns:xm="http://schemas.microsoft.com/office/excel/2006/main">
          <x14:cfRule type="expression" priority="12" id="{AB151B98-E6E3-4FD2-9CA3-7AF399F46EE6}">
            <xm:f>'2) Your Programs'!$B$20=0</xm:f>
            <x14:dxf>
              <fill>
                <patternFill>
                  <bgColor theme="0" tint="-0.14996795556505021"/>
                </patternFill>
              </fill>
            </x14:dxf>
          </x14:cfRule>
          <xm:sqref>H51:H60</xm:sqref>
        </x14:conditionalFormatting>
        <x14:conditionalFormatting xmlns:xm="http://schemas.microsoft.com/office/excel/2006/main">
          <x14:cfRule type="expression" priority="11" id="{4ED3886B-5A28-4A7D-B3D7-8CE7D9FBE07C}">
            <xm:f>'2) Your Programs'!$B$21=0</xm:f>
            <x14:dxf>
              <fill>
                <patternFill>
                  <bgColor theme="0" tint="-0.14996795556505021"/>
                </patternFill>
              </fill>
            </x14:dxf>
          </x14:cfRule>
          <xm:sqref>I51:I60</xm:sqref>
        </x14:conditionalFormatting>
        <x14:conditionalFormatting xmlns:xm="http://schemas.microsoft.com/office/excel/2006/main">
          <x14:cfRule type="expression" priority="10" id="{6A6F3F7A-EF07-4DE8-BBC8-73AADAF8C11F}">
            <xm:f>'2) Your Programs'!$B$21=0</xm:f>
            <x14:dxf>
              <fill>
                <patternFill>
                  <bgColor theme="0" tint="-0.14996795556505021"/>
                </patternFill>
              </fill>
            </x14:dxf>
          </x14:cfRule>
          <xm:sqref>I51:I60</xm:sqref>
        </x14:conditionalFormatting>
        <x14:conditionalFormatting xmlns:xm="http://schemas.microsoft.com/office/excel/2006/main">
          <x14:cfRule type="expression" priority="9" id="{767C681A-E041-473D-825E-02EAE336F161}">
            <xm:f>'2) Your Programs'!$B$22=0</xm:f>
            <x14:dxf>
              <fill>
                <patternFill>
                  <bgColor theme="0" tint="-0.14996795556505021"/>
                </patternFill>
              </fill>
            </x14:dxf>
          </x14:cfRule>
          <xm:sqref>J51:J60</xm:sqref>
        </x14:conditionalFormatting>
        <x14:conditionalFormatting xmlns:xm="http://schemas.microsoft.com/office/excel/2006/main">
          <x14:cfRule type="expression" priority="8" id="{5A7C3B6A-2FD1-4FEC-8C9B-CCDDC42B32F7}">
            <xm:f>'2) Your Programs'!$B$22=0</xm:f>
            <x14:dxf>
              <fill>
                <patternFill>
                  <bgColor theme="0" tint="-0.14996795556505021"/>
                </patternFill>
              </fill>
            </x14:dxf>
          </x14:cfRule>
          <xm:sqref>J51:J60</xm:sqref>
        </x14:conditionalFormatting>
        <x14:conditionalFormatting xmlns:xm="http://schemas.microsoft.com/office/excel/2006/main">
          <x14:cfRule type="expression" priority="7" id="{0CB2ECF3-1410-4962-A5C7-075ECD87F7F8}">
            <xm:f>'2) Your Programs'!$B$23=0</xm:f>
            <x14:dxf>
              <fill>
                <patternFill>
                  <bgColor theme="0" tint="-0.14996795556505021"/>
                </patternFill>
              </fill>
            </x14:dxf>
          </x14:cfRule>
          <xm:sqref>K51:K60</xm:sqref>
        </x14:conditionalFormatting>
        <x14:conditionalFormatting xmlns:xm="http://schemas.microsoft.com/office/excel/2006/main">
          <x14:cfRule type="expression" priority="6" id="{522CD140-B13C-44B5-B9BC-DB9E8094633B}">
            <xm:f>'2) Your Programs'!$B$17=0</xm:f>
            <x14:dxf>
              <fill>
                <patternFill>
                  <bgColor theme="0" tint="-0.14996795556505021"/>
                </patternFill>
              </fill>
            </x14:dxf>
          </x14:cfRule>
          <xm:sqref>E51:E60</xm:sqref>
        </x14:conditionalFormatting>
        <x14:conditionalFormatting xmlns:xm="http://schemas.microsoft.com/office/excel/2006/main">
          <x14:cfRule type="expression" priority="5" id="{9E97B62D-D0C5-4A5F-8E59-BA39AFD82132}">
            <xm:f>'2) Your Programs'!$B$17=0</xm:f>
            <x14:dxf>
              <fill>
                <patternFill>
                  <bgColor theme="0" tint="-0.14996795556505021"/>
                </patternFill>
              </fill>
            </x14:dxf>
          </x14:cfRule>
          <xm:sqref>E51:E60</xm:sqref>
        </x14:conditionalFormatting>
        <x14:conditionalFormatting xmlns:xm="http://schemas.microsoft.com/office/excel/2006/main">
          <x14:cfRule type="expression" priority="4" id="{45F952C1-8B77-4321-97D1-C7E627CC934D}">
            <xm:f>'2) Your Programs'!$B$16=0</xm:f>
            <x14:dxf>
              <fill>
                <patternFill>
                  <bgColor theme="0" tint="-0.14996795556505021"/>
                </patternFill>
              </fill>
            </x14:dxf>
          </x14:cfRule>
          <xm:sqref>D51:D60</xm:sqref>
        </x14:conditionalFormatting>
        <x14:conditionalFormatting xmlns:xm="http://schemas.microsoft.com/office/excel/2006/main">
          <x14:cfRule type="expression" priority="3" id="{C1B22889-696A-40C1-9625-A85F47909D69}">
            <xm:f>'2) Your Programs'!$B$15=0</xm:f>
            <x14:dxf>
              <fill>
                <patternFill>
                  <bgColor theme="0" tint="-0.14996795556505021"/>
                </patternFill>
              </fill>
            </x14:dxf>
          </x14:cfRule>
          <xm:sqref>C51:C60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70"/>
  <sheetViews>
    <sheetView workbookViewId="0">
      <pane xSplit="3" ySplit="4" topLeftCell="D5" activePane="bottomRight" state="frozen"/>
      <selection pane="bottomRight" activeCell="C14" sqref="C14"/>
      <selection pane="bottomLeft" activeCell="A5" sqref="A5"/>
      <selection pane="topRight" activeCell="D1" sqref="D1"/>
    </sheetView>
  </sheetViews>
  <sheetFormatPr defaultRowHeight="12"/>
  <cols>
    <col min="1" max="1" width="27.77734375" style="2" customWidth="1"/>
    <col min="2" max="2" width="28.77734375" style="2" customWidth="1"/>
    <col min="3" max="3" width="12.77734375" style="2" customWidth="1"/>
    <col min="4" max="12" width="8.77734375" style="2" customWidth="1"/>
    <col min="13" max="13" width="10.77734375" style="2" customWidth="1"/>
    <col min="14" max="15" width="8.77734375" style="2" customWidth="1"/>
    <col min="16" max="16" width="9.77734375" style="2" customWidth="1"/>
    <col min="17" max="16384" width="8.88671875" style="2"/>
  </cols>
  <sheetData>
    <row r="1" spans="1:17" ht="15" customHeight="1">
      <c r="A1" s="426" t="str">
        <f>IF('2) Your Programs'!B6="","",'2) Your Programs'!B6)</f>
        <v/>
      </c>
      <c r="B1" s="426"/>
      <c r="C1" s="239"/>
      <c r="D1" s="184"/>
      <c r="E1" s="184"/>
      <c r="F1" s="185"/>
      <c r="G1" s="185"/>
      <c r="H1" s="185"/>
      <c r="I1" s="185"/>
      <c r="J1" s="185"/>
      <c r="K1" s="185"/>
      <c r="L1" s="185"/>
      <c r="M1" s="185"/>
      <c r="N1" s="185"/>
      <c r="O1" s="185"/>
      <c r="P1" s="185"/>
      <c r="Q1" s="185"/>
    </row>
    <row r="2" spans="1:17" ht="24" customHeight="1">
      <c r="A2" s="186" t="s">
        <v>121</v>
      </c>
      <c r="B2" s="186"/>
      <c r="C2" s="240" t="s">
        <v>122</v>
      </c>
      <c r="D2" s="414" t="s">
        <v>116</v>
      </c>
      <c r="E2" s="414"/>
      <c r="F2" s="414"/>
      <c r="G2" s="414"/>
      <c r="H2" s="414"/>
      <c r="I2" s="414"/>
      <c r="J2" s="414"/>
      <c r="K2" s="414"/>
      <c r="L2" s="414"/>
      <c r="M2" s="415"/>
      <c r="N2" s="416" t="s">
        <v>117</v>
      </c>
      <c r="O2" s="416"/>
      <c r="P2" s="417"/>
      <c r="Q2" s="187" t="s">
        <v>103</v>
      </c>
    </row>
    <row r="3" spans="1:17" ht="15" customHeight="1" thickBot="1">
      <c r="A3" s="67" t="s">
        <v>118</v>
      </c>
      <c r="B3" s="189" t="s">
        <v>21</v>
      </c>
      <c r="C3" s="241"/>
      <c r="D3" s="418"/>
      <c r="E3" s="418"/>
      <c r="F3" s="418"/>
      <c r="G3" s="418"/>
      <c r="H3" s="418"/>
      <c r="I3" s="418"/>
      <c r="J3" s="418"/>
      <c r="K3" s="418"/>
      <c r="L3" s="418"/>
      <c r="M3" s="419"/>
      <c r="N3" s="420"/>
      <c r="O3" s="420"/>
      <c r="P3" s="421"/>
      <c r="Q3" s="242"/>
    </row>
    <row r="4" spans="1:17" ht="36">
      <c r="A4" s="195">
        <f>+'2) Your Programs'!$B$10</f>
        <v>0</v>
      </c>
      <c r="B4" s="195"/>
      <c r="C4" s="243" t="s">
        <v>123</v>
      </c>
      <c r="D4" s="244" t="str">
        <f>IF(+'2) Your Programs'!B15=0,"",'2) Your Programs'!B15)</f>
        <v/>
      </c>
      <c r="E4" s="245" t="str">
        <f>IF('2) Your Programs'!B16=0,"",'2) Your Programs'!B16)</f>
        <v/>
      </c>
      <c r="F4" s="245" t="str">
        <f>IF('2) Your Programs'!B17=0,"",'2) Your Programs'!B17)</f>
        <v/>
      </c>
      <c r="G4" s="245" t="str">
        <f>IF('2) Your Programs'!B18=0,"",'2) Your Programs'!B18)</f>
        <v/>
      </c>
      <c r="H4" s="245" t="str">
        <f>IF('2) Your Programs'!B19=0,"",'2) Your Programs'!B19)</f>
        <v/>
      </c>
      <c r="I4" s="245" t="str">
        <f>IF('2) Your Programs'!B20=0,"",'2) Your Programs'!B20)</f>
        <v/>
      </c>
      <c r="J4" s="245" t="str">
        <f>IF('2) Your Programs'!B21=0,"",'2) Your Programs'!B21)</f>
        <v/>
      </c>
      <c r="K4" s="245" t="str">
        <f>IF('2) Your Programs'!B22=0,"",'2) Your Programs'!B22)</f>
        <v/>
      </c>
      <c r="L4" s="246" t="str">
        <f>IF('2) Your Programs'!B23=0,"",'2) Your Programs'!B23)</f>
        <v/>
      </c>
      <c r="M4" s="247" t="s">
        <v>112</v>
      </c>
      <c r="N4" s="248" t="str">
        <f>+'2) Your Programs'!B24</f>
        <v>Management and General (Admin)</v>
      </c>
      <c r="O4" s="248" t="str">
        <f>+'2) Your Programs'!B25</f>
        <v>Fundraising</v>
      </c>
      <c r="P4" s="249" t="s">
        <v>112</v>
      </c>
      <c r="Q4" s="250"/>
    </row>
    <row r="5" spans="1:17" ht="15" customHeight="1">
      <c r="A5" s="38" t="s">
        <v>28</v>
      </c>
      <c r="B5" s="251" t="s">
        <v>124</v>
      </c>
      <c r="C5" s="252"/>
      <c r="D5" s="253">
        <f>+'4) Salary, Taxes, Retirement'!D184</f>
        <v>0</v>
      </c>
      <c r="E5" s="253">
        <f>+'4) Salary, Taxes, Retirement'!D185</f>
        <v>0</v>
      </c>
      <c r="F5" s="253">
        <f>+'4) Salary, Taxes, Retirement'!D186</f>
        <v>0</v>
      </c>
      <c r="G5" s="253">
        <f>+'4) Salary, Taxes, Retirement'!D187</f>
        <v>0</v>
      </c>
      <c r="H5" s="253">
        <f>+'4) Salary, Taxes, Retirement'!D188</f>
        <v>0</v>
      </c>
      <c r="I5" s="253">
        <f>+'4) Salary, Taxes, Retirement'!D189</f>
        <v>0</v>
      </c>
      <c r="J5" s="253">
        <f>+'4) Salary, Taxes, Retirement'!D190</f>
        <v>0</v>
      </c>
      <c r="K5" s="253">
        <f>+'4) Salary, Taxes, Retirement'!D191</f>
        <v>0</v>
      </c>
      <c r="L5" s="253">
        <f>+'4) Salary, Taxes, Retirement'!D192</f>
        <v>0</v>
      </c>
      <c r="M5" s="254">
        <f>SUM(D5:L5)</f>
        <v>0</v>
      </c>
      <c r="N5" s="255">
        <f>+'4) Salary, Taxes, Retirement'!D193</f>
        <v>0</v>
      </c>
      <c r="O5" s="253">
        <f>+'4) Salary, Taxes, Retirement'!D194</f>
        <v>0</v>
      </c>
      <c r="P5" s="256">
        <f>SUM(N5:O5)</f>
        <v>0</v>
      </c>
      <c r="Q5" s="257">
        <f>+M5+P5</f>
        <v>0</v>
      </c>
    </row>
    <row r="6" spans="1:17" ht="15" customHeight="1">
      <c r="A6" s="411" t="s">
        <v>125</v>
      </c>
      <c r="B6" s="252" t="s">
        <v>126</v>
      </c>
      <c r="C6" s="252"/>
      <c r="D6" s="258" t="str">
        <f>IFERROR(+D5/(+'4) Salary, Taxes, Retirement'!$C$6*52),"")</f>
        <v/>
      </c>
      <c r="E6" s="258" t="str">
        <f>IFERROR(+E5/(+'4) Salary, Taxes, Retirement'!$C$6*52),"")</f>
        <v/>
      </c>
      <c r="F6" s="258" t="str">
        <f>IFERROR(+F5/(+'4) Salary, Taxes, Retirement'!$C$6*52),"")</f>
        <v/>
      </c>
      <c r="G6" s="258" t="str">
        <f>IFERROR(+G5/(+'4) Salary, Taxes, Retirement'!$C$6*52),"")</f>
        <v/>
      </c>
      <c r="H6" s="258" t="str">
        <f>IFERROR(+H5/(+'4) Salary, Taxes, Retirement'!$C$6*52),"")</f>
        <v/>
      </c>
      <c r="I6" s="258" t="str">
        <f>IFERROR(+I5/(+'4) Salary, Taxes, Retirement'!$C$6*52),"")</f>
        <v/>
      </c>
      <c r="J6" s="258" t="str">
        <f>IFERROR(+J5/(+'4) Salary, Taxes, Retirement'!$C$6*52),"")</f>
        <v/>
      </c>
      <c r="K6" s="258" t="str">
        <f>IFERROR(+K5/(+'4) Salary, Taxes, Retirement'!$C$6*52),"")</f>
        <v/>
      </c>
      <c r="L6" s="258" t="str">
        <f>IFERROR(+L5/(+'4) Salary, Taxes, Retirement'!$C$6*52),"")</f>
        <v/>
      </c>
      <c r="M6" s="259">
        <f>SUM(D6:L6)</f>
        <v>0</v>
      </c>
      <c r="N6" s="260" t="str">
        <f>IFERROR(+N5/(+'4) Salary, Taxes, Retirement'!$C$6*52),"")</f>
        <v/>
      </c>
      <c r="O6" s="258" t="str">
        <f>IFERROR(+O5/(+'4) Salary, Taxes, Retirement'!$C$6*52),"")</f>
        <v/>
      </c>
      <c r="P6" s="261">
        <f>SUM(N6:O6)</f>
        <v>0</v>
      </c>
      <c r="Q6" s="262">
        <f>+M6+P6</f>
        <v>0</v>
      </c>
    </row>
    <row r="7" spans="1:17" ht="15" customHeight="1">
      <c r="A7" s="411"/>
      <c r="B7" s="252" t="s">
        <v>127</v>
      </c>
      <c r="C7" s="252"/>
      <c r="D7" s="263">
        <f>+'4) Salary, Taxes, Retirement'!C184</f>
        <v>0</v>
      </c>
      <c r="E7" s="263">
        <f>+'4) Salary, Taxes, Retirement'!C185</f>
        <v>0</v>
      </c>
      <c r="F7" s="263">
        <f>+'4) Salary, Taxes, Retirement'!C186</f>
        <v>0</v>
      </c>
      <c r="G7" s="263">
        <f>+'4) Salary, Taxes, Retirement'!C187</f>
        <v>0</v>
      </c>
      <c r="H7" s="263">
        <f>+'4) Salary, Taxes, Retirement'!C188</f>
        <v>0</v>
      </c>
      <c r="I7" s="263">
        <f>+'4) Salary, Taxes, Retirement'!C189</f>
        <v>0</v>
      </c>
      <c r="J7" s="263">
        <f>+'4) Salary, Taxes, Retirement'!C190</f>
        <v>0</v>
      </c>
      <c r="K7" s="263">
        <f>+'4) Salary, Taxes, Retirement'!C191</f>
        <v>0</v>
      </c>
      <c r="L7" s="263">
        <f>+'4) Salary, Taxes, Retirement'!C192</f>
        <v>0</v>
      </c>
      <c r="M7" s="264">
        <f>SUM(D7:L7)</f>
        <v>0</v>
      </c>
      <c r="N7" s="263">
        <f>+'4) Salary, Taxes, Retirement'!C193</f>
        <v>0</v>
      </c>
      <c r="O7" s="263">
        <f>+'4) Salary, Taxes, Retirement'!C194</f>
        <v>0</v>
      </c>
      <c r="P7" s="265">
        <f>SUM(N7:O7)</f>
        <v>0</v>
      </c>
      <c r="Q7" s="266">
        <f>+M7+P7</f>
        <v>0</v>
      </c>
    </row>
    <row r="8" spans="1:17" ht="15" customHeight="1">
      <c r="A8" s="411"/>
      <c r="B8" s="267"/>
      <c r="C8" s="267"/>
      <c r="D8" s="268"/>
      <c r="E8" s="268"/>
      <c r="F8" s="268"/>
      <c r="G8" s="268"/>
      <c r="H8" s="268"/>
      <c r="I8" s="268"/>
      <c r="J8" s="268"/>
      <c r="K8" s="268"/>
      <c r="L8" s="268"/>
      <c r="M8" s="269"/>
      <c r="N8" s="268"/>
      <c r="O8" s="268"/>
      <c r="P8" s="207"/>
      <c r="Q8" s="208"/>
    </row>
    <row r="9" spans="1:17" ht="15" customHeight="1">
      <c r="A9" s="411"/>
      <c r="B9" s="270" t="s">
        <v>39</v>
      </c>
      <c r="C9" s="270"/>
      <c r="D9" s="268"/>
      <c r="E9" s="268"/>
      <c r="F9" s="268"/>
      <c r="G9" s="268"/>
      <c r="H9" s="268"/>
      <c r="I9" s="268"/>
      <c r="J9" s="268"/>
      <c r="K9" s="268"/>
      <c r="L9" s="268"/>
      <c r="M9" s="269"/>
      <c r="N9" s="268"/>
      <c r="O9" s="268"/>
      <c r="P9" s="207"/>
      <c r="Q9" s="208"/>
    </row>
    <row r="10" spans="1:17" ht="15" customHeight="1">
      <c r="A10" s="271" t="s">
        <v>120</v>
      </c>
      <c r="B10" s="272" t="str">
        <f>'6) Direct - Assignment'!B8</f>
        <v>Contributed Support</v>
      </c>
      <c r="C10" s="272"/>
      <c r="D10" s="273"/>
      <c r="E10" s="273"/>
      <c r="F10" s="273"/>
      <c r="G10" s="273"/>
      <c r="H10" s="273"/>
      <c r="I10" s="273"/>
      <c r="J10" s="273"/>
      <c r="K10" s="273"/>
      <c r="L10" s="273"/>
      <c r="M10" s="269"/>
      <c r="N10" s="273"/>
      <c r="O10" s="273"/>
      <c r="P10" s="211"/>
      <c r="Q10" s="212"/>
    </row>
    <row r="11" spans="1:17" ht="15" customHeight="1">
      <c r="A11" s="291"/>
      <c r="B11" s="274" t="str">
        <f>'6) Direct - Assignment'!B9</f>
        <v/>
      </c>
      <c r="C11" s="290"/>
      <c r="D11" s="273">
        <f>IFERROR(+D$7*$C11,0)</f>
        <v>0</v>
      </c>
      <c r="E11" s="273">
        <f t="shared" ref="E11:O16" si="0">IFERROR(+E$7*$C11,0)</f>
        <v>0</v>
      </c>
      <c r="F11" s="273">
        <f t="shared" si="0"/>
        <v>0</v>
      </c>
      <c r="G11" s="273">
        <f t="shared" si="0"/>
        <v>0</v>
      </c>
      <c r="H11" s="273">
        <f t="shared" si="0"/>
        <v>0</v>
      </c>
      <c r="I11" s="273">
        <f t="shared" si="0"/>
        <v>0</v>
      </c>
      <c r="J11" s="273">
        <f t="shared" si="0"/>
        <v>0</v>
      </c>
      <c r="K11" s="273">
        <f t="shared" si="0"/>
        <v>0</v>
      </c>
      <c r="L11" s="273">
        <f t="shared" si="0"/>
        <v>0</v>
      </c>
      <c r="M11" s="269">
        <f>SUM(D11:L11)</f>
        <v>0</v>
      </c>
      <c r="N11" s="273">
        <f t="shared" si="0"/>
        <v>0</v>
      </c>
      <c r="O11" s="273">
        <f t="shared" si="0"/>
        <v>0</v>
      </c>
      <c r="P11" s="211">
        <f>SUM(N11:O11)</f>
        <v>0</v>
      </c>
      <c r="Q11" s="212">
        <f>+M11+P11</f>
        <v>0</v>
      </c>
    </row>
    <row r="12" spans="1:17" ht="15" customHeight="1">
      <c r="A12" s="291"/>
      <c r="B12" s="274" t="str">
        <f>'6) Direct - Assignment'!B10</f>
        <v/>
      </c>
      <c r="C12" s="290"/>
      <c r="D12" s="273">
        <f t="shared" ref="D12:D16" si="1">IFERROR(+D$7*$C12,0)</f>
        <v>0</v>
      </c>
      <c r="E12" s="273">
        <f t="shared" si="0"/>
        <v>0</v>
      </c>
      <c r="F12" s="273">
        <f t="shared" si="0"/>
        <v>0</v>
      </c>
      <c r="G12" s="273">
        <f t="shared" si="0"/>
        <v>0</v>
      </c>
      <c r="H12" s="273">
        <f t="shared" si="0"/>
        <v>0</v>
      </c>
      <c r="I12" s="273">
        <f t="shared" si="0"/>
        <v>0</v>
      </c>
      <c r="J12" s="273">
        <f t="shared" si="0"/>
        <v>0</v>
      </c>
      <c r="K12" s="273">
        <f t="shared" si="0"/>
        <v>0</v>
      </c>
      <c r="L12" s="273">
        <f t="shared" si="0"/>
        <v>0</v>
      </c>
      <c r="M12" s="269">
        <f t="shared" ref="M12:M24" si="2">SUM(D12:L12)</f>
        <v>0</v>
      </c>
      <c r="N12" s="273">
        <f t="shared" si="0"/>
        <v>0</v>
      </c>
      <c r="O12" s="273">
        <f t="shared" si="0"/>
        <v>0</v>
      </c>
      <c r="P12" s="211">
        <f t="shared" ref="P12:P23" si="3">SUM(N12:O12)</f>
        <v>0</v>
      </c>
      <c r="Q12" s="212">
        <f t="shared" ref="Q12:Q23" si="4">+M12+P12</f>
        <v>0</v>
      </c>
    </row>
    <row r="13" spans="1:17" ht="15" customHeight="1">
      <c r="A13" s="291"/>
      <c r="B13" s="274" t="str">
        <f>'6) Direct - Assignment'!B11</f>
        <v/>
      </c>
      <c r="C13" s="290"/>
      <c r="D13" s="273">
        <f t="shared" si="1"/>
        <v>0</v>
      </c>
      <c r="E13" s="273">
        <f t="shared" si="0"/>
        <v>0</v>
      </c>
      <c r="F13" s="273">
        <f t="shared" si="0"/>
        <v>0</v>
      </c>
      <c r="G13" s="273">
        <f t="shared" si="0"/>
        <v>0</v>
      </c>
      <c r="H13" s="273">
        <f t="shared" si="0"/>
        <v>0</v>
      </c>
      <c r="I13" s="273">
        <f t="shared" si="0"/>
        <v>0</v>
      </c>
      <c r="J13" s="273">
        <f t="shared" si="0"/>
        <v>0</v>
      </c>
      <c r="K13" s="273">
        <f t="shared" si="0"/>
        <v>0</v>
      </c>
      <c r="L13" s="273">
        <f t="shared" si="0"/>
        <v>0</v>
      </c>
      <c r="M13" s="269">
        <f t="shared" si="2"/>
        <v>0</v>
      </c>
      <c r="N13" s="273">
        <f t="shared" si="0"/>
        <v>0</v>
      </c>
      <c r="O13" s="273">
        <f t="shared" si="0"/>
        <v>0</v>
      </c>
      <c r="P13" s="211">
        <f t="shared" si="3"/>
        <v>0</v>
      </c>
      <c r="Q13" s="212">
        <f t="shared" si="4"/>
        <v>0</v>
      </c>
    </row>
    <row r="14" spans="1:17" ht="15" customHeight="1">
      <c r="A14" s="291"/>
      <c r="B14" s="274" t="str">
        <f>'6) Direct - Assignment'!B12</f>
        <v/>
      </c>
      <c r="C14" s="290"/>
      <c r="D14" s="273">
        <f t="shared" si="1"/>
        <v>0</v>
      </c>
      <c r="E14" s="273">
        <f t="shared" si="0"/>
        <v>0</v>
      </c>
      <c r="F14" s="273">
        <f t="shared" si="0"/>
        <v>0</v>
      </c>
      <c r="G14" s="273">
        <f t="shared" si="0"/>
        <v>0</v>
      </c>
      <c r="H14" s="273">
        <f t="shared" si="0"/>
        <v>0</v>
      </c>
      <c r="I14" s="273">
        <f t="shared" si="0"/>
        <v>0</v>
      </c>
      <c r="J14" s="273">
        <f t="shared" si="0"/>
        <v>0</v>
      </c>
      <c r="K14" s="273">
        <f t="shared" si="0"/>
        <v>0</v>
      </c>
      <c r="L14" s="273">
        <f t="shared" si="0"/>
        <v>0</v>
      </c>
      <c r="M14" s="269">
        <f t="shared" si="2"/>
        <v>0</v>
      </c>
      <c r="N14" s="273">
        <f t="shared" si="0"/>
        <v>0</v>
      </c>
      <c r="O14" s="273">
        <f t="shared" si="0"/>
        <v>0</v>
      </c>
      <c r="P14" s="211">
        <f t="shared" si="3"/>
        <v>0</v>
      </c>
      <c r="Q14" s="212">
        <f t="shared" si="4"/>
        <v>0</v>
      </c>
    </row>
    <row r="15" spans="1:17" ht="15" customHeight="1">
      <c r="A15" s="291"/>
      <c r="B15" s="274" t="str">
        <f>'6) Direct - Assignment'!B13</f>
        <v/>
      </c>
      <c r="C15" s="290"/>
      <c r="D15" s="273">
        <f t="shared" si="1"/>
        <v>0</v>
      </c>
      <c r="E15" s="273">
        <f t="shared" si="0"/>
        <v>0</v>
      </c>
      <c r="F15" s="273">
        <f t="shared" si="0"/>
        <v>0</v>
      </c>
      <c r="G15" s="273">
        <f t="shared" si="0"/>
        <v>0</v>
      </c>
      <c r="H15" s="273">
        <f t="shared" si="0"/>
        <v>0</v>
      </c>
      <c r="I15" s="273">
        <f t="shared" si="0"/>
        <v>0</v>
      </c>
      <c r="J15" s="273">
        <f t="shared" si="0"/>
        <v>0</v>
      </c>
      <c r="K15" s="273">
        <f t="shared" si="0"/>
        <v>0</v>
      </c>
      <c r="L15" s="273">
        <f t="shared" si="0"/>
        <v>0</v>
      </c>
      <c r="M15" s="269">
        <f t="shared" si="2"/>
        <v>0</v>
      </c>
      <c r="N15" s="273">
        <f t="shared" si="0"/>
        <v>0</v>
      </c>
      <c r="O15" s="273">
        <f t="shared" si="0"/>
        <v>0</v>
      </c>
      <c r="P15" s="211">
        <f t="shared" si="3"/>
        <v>0</v>
      </c>
      <c r="Q15" s="212">
        <f t="shared" si="4"/>
        <v>0</v>
      </c>
    </row>
    <row r="16" spans="1:17" ht="15" customHeight="1">
      <c r="A16" s="291"/>
      <c r="B16" s="274" t="str">
        <f>'6) Direct - Assignment'!B14</f>
        <v>Revenue Released from Restrictions</v>
      </c>
      <c r="C16" s="290"/>
      <c r="D16" s="273">
        <f t="shared" si="1"/>
        <v>0</v>
      </c>
      <c r="E16" s="273">
        <f t="shared" si="0"/>
        <v>0</v>
      </c>
      <c r="F16" s="273">
        <f t="shared" si="0"/>
        <v>0</v>
      </c>
      <c r="G16" s="273">
        <f t="shared" si="0"/>
        <v>0</v>
      </c>
      <c r="H16" s="273">
        <f t="shared" si="0"/>
        <v>0</v>
      </c>
      <c r="I16" s="273">
        <f t="shared" si="0"/>
        <v>0</v>
      </c>
      <c r="J16" s="273">
        <f t="shared" si="0"/>
        <v>0</v>
      </c>
      <c r="K16" s="273">
        <f t="shared" si="0"/>
        <v>0</v>
      </c>
      <c r="L16" s="273">
        <f t="shared" si="0"/>
        <v>0</v>
      </c>
      <c r="M16" s="269">
        <f t="shared" si="2"/>
        <v>0</v>
      </c>
      <c r="N16" s="273">
        <f t="shared" si="0"/>
        <v>0</v>
      </c>
      <c r="O16" s="273">
        <f t="shared" si="0"/>
        <v>0</v>
      </c>
      <c r="P16" s="211">
        <f t="shared" si="3"/>
        <v>0</v>
      </c>
      <c r="Q16" s="212">
        <f t="shared" si="4"/>
        <v>0</v>
      </c>
    </row>
    <row r="17" spans="1:17" ht="15" customHeight="1">
      <c r="A17" s="291"/>
      <c r="B17" s="275" t="str">
        <f>'6) Direct - Assignment'!B15</f>
        <v>Subtotal Support</v>
      </c>
      <c r="C17" s="276">
        <f>SUM(C11:C16)</f>
        <v>0</v>
      </c>
      <c r="D17" s="273">
        <f>SUM(D11:D16)</f>
        <v>0</v>
      </c>
      <c r="E17" s="273">
        <f t="shared" ref="E17:L17" si="5">SUM(E11:E16)</f>
        <v>0</v>
      </c>
      <c r="F17" s="273">
        <f t="shared" si="5"/>
        <v>0</v>
      </c>
      <c r="G17" s="273">
        <f t="shared" si="5"/>
        <v>0</v>
      </c>
      <c r="H17" s="273">
        <f t="shared" si="5"/>
        <v>0</v>
      </c>
      <c r="I17" s="273">
        <f t="shared" si="5"/>
        <v>0</v>
      </c>
      <c r="J17" s="273">
        <f t="shared" si="5"/>
        <v>0</v>
      </c>
      <c r="K17" s="273">
        <f t="shared" si="5"/>
        <v>0</v>
      </c>
      <c r="L17" s="273">
        <f t="shared" si="5"/>
        <v>0</v>
      </c>
      <c r="M17" s="269">
        <f t="shared" si="2"/>
        <v>0</v>
      </c>
      <c r="N17" s="273">
        <f t="shared" ref="N17:O17" si="6">SUM(N11:N16)</f>
        <v>0</v>
      </c>
      <c r="O17" s="273">
        <f t="shared" si="6"/>
        <v>0</v>
      </c>
      <c r="P17" s="211">
        <f t="shared" si="3"/>
        <v>0</v>
      </c>
      <c r="Q17" s="212">
        <f t="shared" si="4"/>
        <v>0</v>
      </c>
    </row>
    <row r="18" spans="1:17" ht="15" customHeight="1">
      <c r="A18" s="291"/>
      <c r="B18" s="272" t="str">
        <f>'6) Direct - Assignment'!B16</f>
        <v>Earned Revenue</v>
      </c>
      <c r="C18" s="209"/>
      <c r="D18" s="273"/>
      <c r="E18" s="273"/>
      <c r="F18" s="273"/>
      <c r="G18" s="273"/>
      <c r="H18" s="273"/>
      <c r="I18" s="273"/>
      <c r="J18" s="273"/>
      <c r="K18" s="273"/>
      <c r="L18" s="273"/>
      <c r="M18" s="269"/>
      <c r="N18" s="273"/>
      <c r="O18" s="273"/>
      <c r="P18" s="211"/>
      <c r="Q18" s="212"/>
    </row>
    <row r="19" spans="1:17" ht="15" customHeight="1">
      <c r="A19" s="291"/>
      <c r="B19" s="274" t="str">
        <f>'6) Direct - Assignment'!B17</f>
        <v/>
      </c>
      <c r="C19" s="290"/>
      <c r="D19" s="273">
        <f t="shared" ref="D19:L24" si="7">IFERROR(+D$7*$C19,0)</f>
        <v>0</v>
      </c>
      <c r="E19" s="273">
        <f t="shared" si="7"/>
        <v>0</v>
      </c>
      <c r="F19" s="273">
        <f t="shared" si="7"/>
        <v>0</v>
      </c>
      <c r="G19" s="273">
        <f t="shared" si="7"/>
        <v>0</v>
      </c>
      <c r="H19" s="273">
        <f t="shared" si="7"/>
        <v>0</v>
      </c>
      <c r="I19" s="273">
        <f t="shared" si="7"/>
        <v>0</v>
      </c>
      <c r="J19" s="273">
        <f t="shared" si="7"/>
        <v>0</v>
      </c>
      <c r="K19" s="273">
        <f t="shared" si="7"/>
        <v>0</v>
      </c>
      <c r="L19" s="273">
        <f t="shared" si="7"/>
        <v>0</v>
      </c>
      <c r="M19" s="269">
        <f>SUM(D19:L19)</f>
        <v>0</v>
      </c>
      <c r="N19" s="273">
        <f t="shared" ref="N19:O23" si="8">IFERROR(+N$7*$C19,0)</f>
        <v>0</v>
      </c>
      <c r="O19" s="273">
        <f t="shared" si="8"/>
        <v>0</v>
      </c>
      <c r="P19" s="211">
        <f t="shared" si="3"/>
        <v>0</v>
      </c>
      <c r="Q19" s="212">
        <f t="shared" si="4"/>
        <v>0</v>
      </c>
    </row>
    <row r="20" spans="1:17" ht="15" customHeight="1">
      <c r="A20" s="291"/>
      <c r="B20" s="274" t="str">
        <f>'6) Direct - Assignment'!B18</f>
        <v/>
      </c>
      <c r="C20" s="290"/>
      <c r="D20" s="273">
        <f t="shared" si="7"/>
        <v>0</v>
      </c>
      <c r="E20" s="273">
        <f t="shared" si="7"/>
        <v>0</v>
      </c>
      <c r="F20" s="273">
        <f t="shared" si="7"/>
        <v>0</v>
      </c>
      <c r="G20" s="273">
        <f t="shared" si="7"/>
        <v>0</v>
      </c>
      <c r="H20" s="273">
        <f t="shared" si="7"/>
        <v>0</v>
      </c>
      <c r="I20" s="273">
        <f t="shared" si="7"/>
        <v>0</v>
      </c>
      <c r="J20" s="273">
        <f t="shared" si="7"/>
        <v>0</v>
      </c>
      <c r="K20" s="273">
        <f t="shared" si="7"/>
        <v>0</v>
      </c>
      <c r="L20" s="273">
        <f t="shared" si="7"/>
        <v>0</v>
      </c>
      <c r="M20" s="269">
        <f t="shared" si="2"/>
        <v>0</v>
      </c>
      <c r="N20" s="273">
        <f t="shared" si="8"/>
        <v>0</v>
      </c>
      <c r="O20" s="273">
        <f t="shared" si="8"/>
        <v>0</v>
      </c>
      <c r="P20" s="211">
        <f t="shared" si="3"/>
        <v>0</v>
      </c>
      <c r="Q20" s="212">
        <f t="shared" si="4"/>
        <v>0</v>
      </c>
    </row>
    <row r="21" spans="1:17" ht="15" customHeight="1">
      <c r="A21" s="291"/>
      <c r="B21" s="274" t="str">
        <f>'6) Direct - Assignment'!B19</f>
        <v/>
      </c>
      <c r="C21" s="290"/>
      <c r="D21" s="273">
        <f t="shared" si="7"/>
        <v>0</v>
      </c>
      <c r="E21" s="273">
        <f t="shared" si="7"/>
        <v>0</v>
      </c>
      <c r="F21" s="273">
        <f t="shared" si="7"/>
        <v>0</v>
      </c>
      <c r="G21" s="273">
        <f t="shared" si="7"/>
        <v>0</v>
      </c>
      <c r="H21" s="273">
        <f t="shared" si="7"/>
        <v>0</v>
      </c>
      <c r="I21" s="273">
        <f t="shared" si="7"/>
        <v>0</v>
      </c>
      <c r="J21" s="273">
        <f t="shared" si="7"/>
        <v>0</v>
      </c>
      <c r="K21" s="273">
        <f t="shared" si="7"/>
        <v>0</v>
      </c>
      <c r="L21" s="273">
        <f t="shared" si="7"/>
        <v>0</v>
      </c>
      <c r="M21" s="269">
        <f t="shared" si="2"/>
        <v>0</v>
      </c>
      <c r="N21" s="273">
        <f t="shared" si="8"/>
        <v>0</v>
      </c>
      <c r="O21" s="273">
        <f t="shared" si="8"/>
        <v>0</v>
      </c>
      <c r="P21" s="211">
        <f t="shared" si="3"/>
        <v>0</v>
      </c>
      <c r="Q21" s="212">
        <f t="shared" si="4"/>
        <v>0</v>
      </c>
    </row>
    <row r="22" spans="1:17" ht="15" customHeight="1">
      <c r="A22" s="291"/>
      <c r="B22" s="274" t="str">
        <f>'6) Direct - Assignment'!B20</f>
        <v/>
      </c>
      <c r="C22" s="290"/>
      <c r="D22" s="273">
        <f t="shared" si="7"/>
        <v>0</v>
      </c>
      <c r="E22" s="273">
        <f t="shared" si="7"/>
        <v>0</v>
      </c>
      <c r="F22" s="273">
        <f t="shared" si="7"/>
        <v>0</v>
      </c>
      <c r="G22" s="273">
        <f t="shared" si="7"/>
        <v>0</v>
      </c>
      <c r="H22" s="273">
        <f t="shared" si="7"/>
        <v>0</v>
      </c>
      <c r="I22" s="273">
        <f t="shared" si="7"/>
        <v>0</v>
      </c>
      <c r="J22" s="273">
        <f t="shared" si="7"/>
        <v>0</v>
      </c>
      <c r="K22" s="273">
        <f t="shared" si="7"/>
        <v>0</v>
      </c>
      <c r="L22" s="273">
        <f t="shared" si="7"/>
        <v>0</v>
      </c>
      <c r="M22" s="269">
        <f t="shared" si="2"/>
        <v>0</v>
      </c>
      <c r="N22" s="273">
        <f t="shared" si="8"/>
        <v>0</v>
      </c>
      <c r="O22" s="273">
        <f t="shared" si="8"/>
        <v>0</v>
      </c>
      <c r="P22" s="211">
        <f t="shared" si="3"/>
        <v>0</v>
      </c>
      <c r="Q22" s="212">
        <f t="shared" si="4"/>
        <v>0</v>
      </c>
    </row>
    <row r="23" spans="1:17" ht="15" customHeight="1">
      <c r="A23" s="291"/>
      <c r="B23" s="274" t="str">
        <f>'6) Direct - Assignment'!B21</f>
        <v/>
      </c>
      <c r="C23" s="290"/>
      <c r="D23" s="273">
        <f t="shared" si="7"/>
        <v>0</v>
      </c>
      <c r="E23" s="273">
        <f t="shared" si="7"/>
        <v>0</v>
      </c>
      <c r="F23" s="273">
        <f t="shared" si="7"/>
        <v>0</v>
      </c>
      <c r="G23" s="273">
        <f t="shared" si="7"/>
        <v>0</v>
      </c>
      <c r="H23" s="273">
        <f t="shared" si="7"/>
        <v>0</v>
      </c>
      <c r="I23" s="273">
        <f t="shared" si="7"/>
        <v>0</v>
      </c>
      <c r="J23" s="273">
        <f t="shared" si="7"/>
        <v>0</v>
      </c>
      <c r="K23" s="273">
        <f t="shared" si="7"/>
        <v>0</v>
      </c>
      <c r="L23" s="273">
        <f t="shared" si="7"/>
        <v>0</v>
      </c>
      <c r="M23" s="269">
        <f t="shared" si="2"/>
        <v>0</v>
      </c>
      <c r="N23" s="273">
        <f t="shared" si="8"/>
        <v>0</v>
      </c>
      <c r="O23" s="273">
        <f t="shared" si="8"/>
        <v>0</v>
      </c>
      <c r="P23" s="211">
        <f t="shared" si="3"/>
        <v>0</v>
      </c>
      <c r="Q23" s="212">
        <f t="shared" si="4"/>
        <v>0</v>
      </c>
    </row>
    <row r="24" spans="1:17" ht="15" customHeight="1">
      <c r="A24" s="291"/>
      <c r="B24" s="275" t="str">
        <f>'6) Direct - Assignment'!B22</f>
        <v>Subtotal Revenue</v>
      </c>
      <c r="C24" s="277">
        <f>SUM(C19:C23)</f>
        <v>0</v>
      </c>
      <c r="D24" s="273">
        <f t="shared" si="7"/>
        <v>0</v>
      </c>
      <c r="E24" s="273">
        <f t="shared" si="7"/>
        <v>0</v>
      </c>
      <c r="F24" s="273">
        <f t="shared" si="7"/>
        <v>0</v>
      </c>
      <c r="G24" s="273">
        <f t="shared" si="7"/>
        <v>0</v>
      </c>
      <c r="H24" s="273">
        <f t="shared" si="7"/>
        <v>0</v>
      </c>
      <c r="I24" s="273">
        <f t="shared" si="7"/>
        <v>0</v>
      </c>
      <c r="J24" s="273">
        <f t="shared" si="7"/>
        <v>0</v>
      </c>
      <c r="K24" s="273">
        <f t="shared" si="7"/>
        <v>0</v>
      </c>
      <c r="L24" s="273">
        <f t="shared" si="7"/>
        <v>0</v>
      </c>
      <c r="M24" s="269">
        <f t="shared" si="2"/>
        <v>0</v>
      </c>
      <c r="N24" s="273">
        <f t="shared" ref="N24:O24" si="9">SUM(N19:N23)</f>
        <v>0</v>
      </c>
      <c r="O24" s="273">
        <f t="shared" si="9"/>
        <v>0</v>
      </c>
      <c r="P24" s="211">
        <f t="shared" ref="P24" si="10">SUM(N24:O24)</f>
        <v>0</v>
      </c>
      <c r="Q24" s="212">
        <f t="shared" ref="Q24" si="11">+M24+P24</f>
        <v>0</v>
      </c>
    </row>
    <row r="25" spans="1:17" ht="15" customHeight="1">
      <c r="A25" s="291"/>
      <c r="B25" s="278" t="s">
        <v>52</v>
      </c>
      <c r="C25" s="279">
        <f>+C17+C24</f>
        <v>0</v>
      </c>
      <c r="D25" s="280">
        <f t="shared" ref="D25:M25" si="12">+D17+D24</f>
        <v>0</v>
      </c>
      <c r="E25" s="280">
        <f t="shared" si="12"/>
        <v>0</v>
      </c>
      <c r="F25" s="280">
        <f t="shared" si="12"/>
        <v>0</v>
      </c>
      <c r="G25" s="280">
        <f t="shared" si="12"/>
        <v>0</v>
      </c>
      <c r="H25" s="280">
        <f t="shared" si="12"/>
        <v>0</v>
      </c>
      <c r="I25" s="280">
        <f t="shared" si="12"/>
        <v>0</v>
      </c>
      <c r="J25" s="280">
        <f t="shared" si="12"/>
        <v>0</v>
      </c>
      <c r="K25" s="280">
        <f t="shared" si="12"/>
        <v>0</v>
      </c>
      <c r="L25" s="280">
        <f t="shared" si="12"/>
        <v>0</v>
      </c>
      <c r="M25" s="216">
        <f t="shared" si="12"/>
        <v>0</v>
      </c>
      <c r="N25" s="280">
        <f t="shared" ref="N25:O25" si="13">+N17+N24</f>
        <v>0</v>
      </c>
      <c r="O25" s="280">
        <f t="shared" si="13"/>
        <v>0</v>
      </c>
      <c r="P25" s="217">
        <f t="shared" ref="P25" si="14">+P17+P24</f>
        <v>0</v>
      </c>
      <c r="Q25" s="218">
        <f t="shared" ref="Q25" si="15">+Q17+Q24</f>
        <v>0</v>
      </c>
    </row>
    <row r="26" spans="1:17" ht="15" customHeight="1">
      <c r="A26" s="291"/>
      <c r="B26" s="272"/>
      <c r="C26" s="272"/>
      <c r="D26" s="273"/>
      <c r="E26" s="273"/>
      <c r="F26" s="273"/>
      <c r="G26" s="273"/>
      <c r="H26" s="273"/>
      <c r="I26" s="273"/>
      <c r="J26" s="273"/>
      <c r="K26" s="273"/>
      <c r="L26" s="273"/>
      <c r="M26" s="210"/>
      <c r="N26" s="273"/>
      <c r="O26" s="273"/>
      <c r="P26" s="211"/>
      <c r="Q26" s="212"/>
    </row>
    <row r="27" spans="1:17" ht="15" customHeight="1">
      <c r="A27" s="291"/>
      <c r="B27" s="281" t="s">
        <v>54</v>
      </c>
      <c r="C27" s="281"/>
      <c r="D27" s="273"/>
      <c r="E27" s="273"/>
      <c r="F27" s="273"/>
      <c r="G27" s="273"/>
      <c r="H27" s="273"/>
      <c r="I27" s="273"/>
      <c r="J27" s="273"/>
      <c r="K27" s="273"/>
      <c r="L27" s="273"/>
      <c r="M27" s="210"/>
      <c r="N27" s="273"/>
      <c r="O27" s="273"/>
      <c r="P27" s="211"/>
      <c r="Q27" s="212"/>
    </row>
    <row r="28" spans="1:17" ht="15" customHeight="1">
      <c r="A28" s="291"/>
      <c r="B28" s="272" t="str">
        <f>'6) Direct - Assignment'!B26</f>
        <v>Personnel Expenses</v>
      </c>
      <c r="C28" s="272"/>
      <c r="D28" s="282"/>
      <c r="E28" s="282"/>
      <c r="F28" s="282"/>
      <c r="G28" s="282"/>
      <c r="H28" s="282"/>
      <c r="I28" s="282"/>
      <c r="J28" s="282"/>
      <c r="K28" s="282"/>
      <c r="L28" s="282"/>
      <c r="M28" s="220"/>
      <c r="N28" s="282"/>
      <c r="O28" s="282"/>
      <c r="P28" s="221"/>
      <c r="Q28" s="222"/>
    </row>
    <row r="29" spans="1:17" ht="15" customHeight="1">
      <c r="A29" s="291"/>
      <c r="B29" s="274" t="str">
        <f>'6) Direct - Assignment'!B27</f>
        <v>Salaries</v>
      </c>
      <c r="C29" s="283"/>
      <c r="D29" s="273"/>
      <c r="E29" s="273"/>
      <c r="F29" s="273"/>
      <c r="G29" s="273"/>
      <c r="H29" s="273"/>
      <c r="I29" s="273"/>
      <c r="J29" s="273"/>
      <c r="K29" s="273"/>
      <c r="L29" s="273"/>
      <c r="M29" s="210">
        <f>SUM(D29:L29)</f>
        <v>0</v>
      </c>
      <c r="N29" s="273"/>
      <c r="O29" s="273"/>
      <c r="P29" s="211">
        <f>SUM(N29:O29)</f>
        <v>0</v>
      </c>
      <c r="Q29" s="212">
        <f>+M29+P29</f>
        <v>0</v>
      </c>
    </row>
    <row r="30" spans="1:17" ht="15" customHeight="1">
      <c r="A30" s="291"/>
      <c r="B30" s="274" t="str">
        <f>'6) Direct - Assignment'!B28</f>
        <v>Payroll Taxes</v>
      </c>
      <c r="C30" s="283"/>
      <c r="D30" s="273"/>
      <c r="E30" s="273"/>
      <c r="F30" s="273"/>
      <c r="G30" s="273"/>
      <c r="H30" s="273"/>
      <c r="I30" s="273"/>
      <c r="J30" s="273"/>
      <c r="K30" s="273"/>
      <c r="L30" s="273"/>
      <c r="M30" s="210">
        <f t="shared" ref="M30:M33" si="16">SUM(D30:L30)</f>
        <v>0</v>
      </c>
      <c r="N30" s="273"/>
      <c r="O30" s="273"/>
      <c r="P30" s="211">
        <f t="shared" ref="P30:P63" si="17">SUM(N30:O30)</f>
        <v>0</v>
      </c>
      <c r="Q30" s="212">
        <f t="shared" ref="Q30:Q63" si="18">+M30+P30</f>
        <v>0</v>
      </c>
    </row>
    <row r="31" spans="1:17" ht="15" customHeight="1">
      <c r="A31" s="291"/>
      <c r="B31" s="274" t="str">
        <f>'6) Direct - Assignment'!B29</f>
        <v>Retirement</v>
      </c>
      <c r="C31" s="283"/>
      <c r="D31" s="273"/>
      <c r="E31" s="273"/>
      <c r="F31" s="273"/>
      <c r="G31" s="273"/>
      <c r="H31" s="273"/>
      <c r="I31" s="273"/>
      <c r="J31" s="273"/>
      <c r="K31" s="273"/>
      <c r="L31" s="273"/>
      <c r="M31" s="210">
        <f t="shared" si="16"/>
        <v>0</v>
      </c>
      <c r="N31" s="273"/>
      <c r="O31" s="273"/>
      <c r="P31" s="211">
        <f t="shared" si="17"/>
        <v>0</v>
      </c>
      <c r="Q31" s="212">
        <f t="shared" si="18"/>
        <v>0</v>
      </c>
    </row>
    <row r="32" spans="1:17" ht="15" customHeight="1">
      <c r="A32" s="291"/>
      <c r="B32" s="274" t="str">
        <f>'6) Direct - Assignment'!B30</f>
        <v>Benefits</v>
      </c>
      <c r="C32" s="283"/>
      <c r="D32" s="273"/>
      <c r="E32" s="273"/>
      <c r="F32" s="273"/>
      <c r="G32" s="273"/>
      <c r="H32" s="273"/>
      <c r="I32" s="273"/>
      <c r="J32" s="273"/>
      <c r="K32" s="273"/>
      <c r="L32" s="273"/>
      <c r="M32" s="210">
        <f t="shared" si="16"/>
        <v>0</v>
      </c>
      <c r="N32" s="273"/>
      <c r="O32" s="273"/>
      <c r="P32" s="211">
        <f t="shared" si="17"/>
        <v>0</v>
      </c>
      <c r="Q32" s="212">
        <f t="shared" si="18"/>
        <v>0</v>
      </c>
    </row>
    <row r="33" spans="1:17" ht="15" customHeight="1">
      <c r="A33" s="291"/>
      <c r="B33" s="272" t="str">
        <f>'6) Direct - Assignment'!B31</f>
        <v/>
      </c>
      <c r="C33" s="290"/>
      <c r="D33" s="273">
        <f>IFERROR(+D$7*$C33,0)</f>
        <v>0</v>
      </c>
      <c r="E33" s="273">
        <f t="shared" ref="E33:L48" si="19">IFERROR(+E$7*$C33,0)</f>
        <v>0</v>
      </c>
      <c r="F33" s="273">
        <f t="shared" si="19"/>
        <v>0</v>
      </c>
      <c r="G33" s="273">
        <f t="shared" si="19"/>
        <v>0</v>
      </c>
      <c r="H33" s="273">
        <f t="shared" si="19"/>
        <v>0</v>
      </c>
      <c r="I33" s="273">
        <f t="shared" si="19"/>
        <v>0</v>
      </c>
      <c r="J33" s="273">
        <f t="shared" si="19"/>
        <v>0</v>
      </c>
      <c r="K33" s="273">
        <f t="shared" si="19"/>
        <v>0</v>
      </c>
      <c r="L33" s="273">
        <f t="shared" si="19"/>
        <v>0</v>
      </c>
      <c r="M33" s="210">
        <f t="shared" si="16"/>
        <v>0</v>
      </c>
      <c r="N33" s="273">
        <f t="shared" ref="N33:O63" si="20">IFERROR(+N$7*$C33,0)</f>
        <v>0</v>
      </c>
      <c r="O33" s="273">
        <f t="shared" si="20"/>
        <v>0</v>
      </c>
      <c r="P33" s="211">
        <f t="shared" si="17"/>
        <v>0</v>
      </c>
      <c r="Q33" s="212">
        <f t="shared" si="18"/>
        <v>0</v>
      </c>
    </row>
    <row r="34" spans="1:17" ht="15" customHeight="1">
      <c r="A34" s="291"/>
      <c r="B34" s="284" t="str">
        <f>'6) Direct - Assignment'!B32</f>
        <v/>
      </c>
      <c r="C34" s="290"/>
      <c r="D34" s="273">
        <f t="shared" ref="D34:L49" si="21">IFERROR(+D$7*$C34,0)</f>
        <v>0</v>
      </c>
      <c r="E34" s="273">
        <f t="shared" si="19"/>
        <v>0</v>
      </c>
      <c r="F34" s="273">
        <f t="shared" si="19"/>
        <v>0</v>
      </c>
      <c r="G34" s="273">
        <f t="shared" si="19"/>
        <v>0</v>
      </c>
      <c r="H34" s="273">
        <f t="shared" si="19"/>
        <v>0</v>
      </c>
      <c r="I34" s="273">
        <f t="shared" si="19"/>
        <v>0</v>
      </c>
      <c r="J34" s="273">
        <f t="shared" si="19"/>
        <v>0</v>
      </c>
      <c r="K34" s="273">
        <f t="shared" si="19"/>
        <v>0</v>
      </c>
      <c r="L34" s="273">
        <f t="shared" si="19"/>
        <v>0</v>
      </c>
      <c r="M34" s="210">
        <f t="shared" ref="M34:M36" si="22">SUM(D34:L34)</f>
        <v>0</v>
      </c>
      <c r="N34" s="273">
        <f t="shared" si="20"/>
        <v>0</v>
      </c>
      <c r="O34" s="273">
        <f t="shared" si="20"/>
        <v>0</v>
      </c>
      <c r="P34" s="211">
        <f t="shared" si="17"/>
        <v>0</v>
      </c>
      <c r="Q34" s="212">
        <f t="shared" si="18"/>
        <v>0</v>
      </c>
    </row>
    <row r="35" spans="1:17" ht="15" customHeight="1">
      <c r="A35" s="291"/>
      <c r="B35" s="284" t="str">
        <f>'6) Direct - Assignment'!B33</f>
        <v/>
      </c>
      <c r="C35" s="290"/>
      <c r="D35" s="273">
        <f t="shared" si="21"/>
        <v>0</v>
      </c>
      <c r="E35" s="273">
        <f t="shared" si="19"/>
        <v>0</v>
      </c>
      <c r="F35" s="273">
        <f t="shared" si="19"/>
        <v>0</v>
      </c>
      <c r="G35" s="273">
        <f t="shared" si="19"/>
        <v>0</v>
      </c>
      <c r="H35" s="273">
        <f t="shared" si="19"/>
        <v>0</v>
      </c>
      <c r="I35" s="273">
        <f t="shared" si="19"/>
        <v>0</v>
      </c>
      <c r="J35" s="273">
        <f t="shared" si="19"/>
        <v>0</v>
      </c>
      <c r="K35" s="273">
        <f t="shared" si="19"/>
        <v>0</v>
      </c>
      <c r="L35" s="273">
        <f t="shared" si="19"/>
        <v>0</v>
      </c>
      <c r="M35" s="210">
        <f t="shared" si="22"/>
        <v>0</v>
      </c>
      <c r="N35" s="273">
        <f t="shared" si="20"/>
        <v>0</v>
      </c>
      <c r="O35" s="273">
        <f t="shared" si="20"/>
        <v>0</v>
      </c>
      <c r="P35" s="211">
        <f t="shared" si="17"/>
        <v>0</v>
      </c>
      <c r="Q35" s="212">
        <f t="shared" si="18"/>
        <v>0</v>
      </c>
    </row>
    <row r="36" spans="1:17" ht="15" customHeight="1">
      <c r="A36" s="291"/>
      <c r="B36" s="284" t="str">
        <f>'6) Direct - Assignment'!B34</f>
        <v/>
      </c>
      <c r="C36" s="290"/>
      <c r="D36" s="273">
        <f t="shared" si="21"/>
        <v>0</v>
      </c>
      <c r="E36" s="273">
        <f t="shared" si="19"/>
        <v>0</v>
      </c>
      <c r="F36" s="273">
        <f t="shared" si="19"/>
        <v>0</v>
      </c>
      <c r="G36" s="273">
        <f t="shared" si="19"/>
        <v>0</v>
      </c>
      <c r="H36" s="273">
        <f t="shared" si="19"/>
        <v>0</v>
      </c>
      <c r="I36" s="273">
        <f t="shared" si="19"/>
        <v>0</v>
      </c>
      <c r="J36" s="273">
        <f t="shared" si="19"/>
        <v>0</v>
      </c>
      <c r="K36" s="273">
        <f t="shared" si="19"/>
        <v>0</v>
      </c>
      <c r="L36" s="273">
        <f t="shared" si="19"/>
        <v>0</v>
      </c>
      <c r="M36" s="210">
        <f t="shared" si="22"/>
        <v>0</v>
      </c>
      <c r="N36" s="273">
        <f t="shared" si="20"/>
        <v>0</v>
      </c>
      <c r="O36" s="273">
        <f t="shared" si="20"/>
        <v>0</v>
      </c>
      <c r="P36" s="211">
        <f t="shared" si="17"/>
        <v>0</v>
      </c>
      <c r="Q36" s="212">
        <f t="shared" si="18"/>
        <v>0</v>
      </c>
    </row>
    <row r="37" spans="1:17" ht="15" customHeight="1">
      <c r="A37" s="291"/>
      <c r="B37" s="272" t="str">
        <f>'6) Direct - Assignment'!B35</f>
        <v/>
      </c>
      <c r="C37" s="290"/>
      <c r="D37" s="273">
        <f t="shared" si="21"/>
        <v>0</v>
      </c>
      <c r="E37" s="273">
        <f t="shared" si="19"/>
        <v>0</v>
      </c>
      <c r="F37" s="273">
        <f t="shared" si="19"/>
        <v>0</v>
      </c>
      <c r="G37" s="273">
        <f t="shared" si="19"/>
        <v>0</v>
      </c>
      <c r="H37" s="273">
        <f t="shared" si="19"/>
        <v>0</v>
      </c>
      <c r="I37" s="273">
        <f t="shared" si="19"/>
        <v>0</v>
      </c>
      <c r="J37" s="273">
        <f t="shared" si="19"/>
        <v>0</v>
      </c>
      <c r="K37" s="273">
        <f t="shared" si="19"/>
        <v>0</v>
      </c>
      <c r="L37" s="273">
        <f t="shared" si="19"/>
        <v>0</v>
      </c>
      <c r="M37" s="210">
        <f t="shared" ref="M37" si="23">SUM(D37:L37)</f>
        <v>0</v>
      </c>
      <c r="N37" s="273">
        <f t="shared" si="20"/>
        <v>0</v>
      </c>
      <c r="O37" s="273">
        <f t="shared" si="20"/>
        <v>0</v>
      </c>
      <c r="P37" s="211">
        <f t="shared" si="17"/>
        <v>0</v>
      </c>
      <c r="Q37" s="212">
        <f t="shared" si="18"/>
        <v>0</v>
      </c>
    </row>
    <row r="38" spans="1:17" ht="15" customHeight="1">
      <c r="A38" s="291"/>
      <c r="B38" s="284" t="str">
        <f>'6) Direct - Assignment'!B36</f>
        <v/>
      </c>
      <c r="C38" s="290"/>
      <c r="D38" s="273">
        <f t="shared" si="21"/>
        <v>0</v>
      </c>
      <c r="E38" s="273">
        <f t="shared" si="19"/>
        <v>0</v>
      </c>
      <c r="F38" s="273">
        <f t="shared" si="19"/>
        <v>0</v>
      </c>
      <c r="G38" s="273">
        <f t="shared" si="19"/>
        <v>0</v>
      </c>
      <c r="H38" s="273">
        <f t="shared" si="19"/>
        <v>0</v>
      </c>
      <c r="I38" s="273">
        <f t="shared" si="19"/>
        <v>0</v>
      </c>
      <c r="J38" s="273">
        <f t="shared" si="19"/>
        <v>0</v>
      </c>
      <c r="K38" s="273">
        <f t="shared" si="19"/>
        <v>0</v>
      </c>
      <c r="L38" s="273">
        <f t="shared" si="19"/>
        <v>0</v>
      </c>
      <c r="M38" s="210">
        <f t="shared" ref="M38:M40" si="24">SUM(D38:L38)</f>
        <v>0</v>
      </c>
      <c r="N38" s="273">
        <f t="shared" si="20"/>
        <v>0</v>
      </c>
      <c r="O38" s="273">
        <f t="shared" si="20"/>
        <v>0</v>
      </c>
      <c r="P38" s="211">
        <f t="shared" si="17"/>
        <v>0</v>
      </c>
      <c r="Q38" s="212">
        <f t="shared" si="18"/>
        <v>0</v>
      </c>
    </row>
    <row r="39" spans="1:17" ht="15" customHeight="1">
      <c r="A39" s="291"/>
      <c r="B39" s="284" t="str">
        <f>'6) Direct - Assignment'!B37</f>
        <v/>
      </c>
      <c r="C39" s="290"/>
      <c r="D39" s="273">
        <f t="shared" si="21"/>
        <v>0</v>
      </c>
      <c r="E39" s="273">
        <f t="shared" si="19"/>
        <v>0</v>
      </c>
      <c r="F39" s="273">
        <f t="shared" si="19"/>
        <v>0</v>
      </c>
      <c r="G39" s="273">
        <f t="shared" si="19"/>
        <v>0</v>
      </c>
      <c r="H39" s="273">
        <f t="shared" si="19"/>
        <v>0</v>
      </c>
      <c r="I39" s="273">
        <f t="shared" si="19"/>
        <v>0</v>
      </c>
      <c r="J39" s="273">
        <f t="shared" si="19"/>
        <v>0</v>
      </c>
      <c r="K39" s="273">
        <f t="shared" si="19"/>
        <v>0</v>
      </c>
      <c r="L39" s="273">
        <f t="shared" si="19"/>
        <v>0</v>
      </c>
      <c r="M39" s="210">
        <f t="shared" si="24"/>
        <v>0</v>
      </c>
      <c r="N39" s="273">
        <f t="shared" si="20"/>
        <v>0</v>
      </c>
      <c r="O39" s="273">
        <f t="shared" si="20"/>
        <v>0</v>
      </c>
      <c r="P39" s="211">
        <f t="shared" si="17"/>
        <v>0</v>
      </c>
      <c r="Q39" s="212">
        <f t="shared" si="18"/>
        <v>0</v>
      </c>
    </row>
    <row r="40" spans="1:17" ht="15" customHeight="1">
      <c r="A40" s="291"/>
      <c r="B40" s="284" t="str">
        <f>'6) Direct - Assignment'!B38</f>
        <v/>
      </c>
      <c r="C40" s="290"/>
      <c r="D40" s="273">
        <f t="shared" si="21"/>
        <v>0</v>
      </c>
      <c r="E40" s="273">
        <f t="shared" si="19"/>
        <v>0</v>
      </c>
      <c r="F40" s="273">
        <f t="shared" si="19"/>
        <v>0</v>
      </c>
      <c r="G40" s="273">
        <f t="shared" si="19"/>
        <v>0</v>
      </c>
      <c r="H40" s="273">
        <f t="shared" si="19"/>
        <v>0</v>
      </c>
      <c r="I40" s="273">
        <f t="shared" si="19"/>
        <v>0</v>
      </c>
      <c r="J40" s="273">
        <f t="shared" si="19"/>
        <v>0</v>
      </c>
      <c r="K40" s="273">
        <f t="shared" si="19"/>
        <v>0</v>
      </c>
      <c r="L40" s="273">
        <f t="shared" si="19"/>
        <v>0</v>
      </c>
      <c r="M40" s="210">
        <f t="shared" si="24"/>
        <v>0</v>
      </c>
      <c r="N40" s="273">
        <f t="shared" si="20"/>
        <v>0</v>
      </c>
      <c r="O40" s="273">
        <f t="shared" si="20"/>
        <v>0</v>
      </c>
      <c r="P40" s="211">
        <f t="shared" si="17"/>
        <v>0</v>
      </c>
      <c r="Q40" s="212">
        <f t="shared" si="18"/>
        <v>0</v>
      </c>
    </row>
    <row r="41" spans="1:17" ht="15" customHeight="1">
      <c r="A41" s="291"/>
      <c r="B41" s="272" t="str">
        <f>'6) Direct - Assignment'!B39</f>
        <v/>
      </c>
      <c r="C41" s="290"/>
      <c r="D41" s="273">
        <f t="shared" si="21"/>
        <v>0</v>
      </c>
      <c r="E41" s="273">
        <f t="shared" si="19"/>
        <v>0</v>
      </c>
      <c r="F41" s="273">
        <f t="shared" si="19"/>
        <v>0</v>
      </c>
      <c r="G41" s="273">
        <f t="shared" si="19"/>
        <v>0</v>
      </c>
      <c r="H41" s="273">
        <f t="shared" si="19"/>
        <v>0</v>
      </c>
      <c r="I41" s="273">
        <f t="shared" si="19"/>
        <v>0</v>
      </c>
      <c r="J41" s="273">
        <f t="shared" si="19"/>
        <v>0</v>
      </c>
      <c r="K41" s="273">
        <f t="shared" si="19"/>
        <v>0</v>
      </c>
      <c r="L41" s="273">
        <f t="shared" si="19"/>
        <v>0</v>
      </c>
      <c r="M41" s="210">
        <f t="shared" ref="M41" si="25">SUM(D41:L41)</f>
        <v>0</v>
      </c>
      <c r="N41" s="273">
        <f t="shared" si="20"/>
        <v>0</v>
      </c>
      <c r="O41" s="273">
        <f t="shared" si="20"/>
        <v>0</v>
      </c>
      <c r="P41" s="211">
        <f t="shared" si="17"/>
        <v>0</v>
      </c>
      <c r="Q41" s="212">
        <f t="shared" si="18"/>
        <v>0</v>
      </c>
    </row>
    <row r="42" spans="1:17" ht="15" customHeight="1">
      <c r="A42" s="291"/>
      <c r="B42" s="284" t="str">
        <f>'6) Direct - Assignment'!B40</f>
        <v/>
      </c>
      <c r="C42" s="290"/>
      <c r="D42" s="273">
        <f t="shared" si="21"/>
        <v>0</v>
      </c>
      <c r="E42" s="273">
        <f t="shared" si="19"/>
        <v>0</v>
      </c>
      <c r="F42" s="273">
        <f t="shared" si="19"/>
        <v>0</v>
      </c>
      <c r="G42" s="273">
        <f t="shared" si="19"/>
        <v>0</v>
      </c>
      <c r="H42" s="273">
        <f t="shared" si="19"/>
        <v>0</v>
      </c>
      <c r="I42" s="273">
        <f t="shared" si="19"/>
        <v>0</v>
      </c>
      <c r="J42" s="273">
        <f t="shared" si="19"/>
        <v>0</v>
      </c>
      <c r="K42" s="273">
        <f t="shared" si="19"/>
        <v>0</v>
      </c>
      <c r="L42" s="273">
        <f t="shared" si="19"/>
        <v>0</v>
      </c>
      <c r="M42" s="210">
        <f t="shared" ref="M42:M44" si="26">SUM(D42:L42)</f>
        <v>0</v>
      </c>
      <c r="N42" s="273">
        <f t="shared" si="20"/>
        <v>0</v>
      </c>
      <c r="O42" s="273">
        <f t="shared" si="20"/>
        <v>0</v>
      </c>
      <c r="P42" s="211">
        <f t="shared" si="17"/>
        <v>0</v>
      </c>
      <c r="Q42" s="212">
        <f t="shared" si="18"/>
        <v>0</v>
      </c>
    </row>
    <row r="43" spans="1:17" ht="15" customHeight="1">
      <c r="A43" s="291"/>
      <c r="B43" s="284" t="str">
        <f>'6) Direct - Assignment'!B41</f>
        <v/>
      </c>
      <c r="C43" s="290"/>
      <c r="D43" s="273">
        <f t="shared" si="21"/>
        <v>0</v>
      </c>
      <c r="E43" s="273">
        <f t="shared" si="19"/>
        <v>0</v>
      </c>
      <c r="F43" s="273">
        <f t="shared" si="19"/>
        <v>0</v>
      </c>
      <c r="G43" s="273">
        <f t="shared" si="19"/>
        <v>0</v>
      </c>
      <c r="H43" s="273">
        <f t="shared" si="19"/>
        <v>0</v>
      </c>
      <c r="I43" s="273">
        <f t="shared" si="19"/>
        <v>0</v>
      </c>
      <c r="J43" s="273">
        <f t="shared" si="19"/>
        <v>0</v>
      </c>
      <c r="K43" s="273">
        <f t="shared" si="19"/>
        <v>0</v>
      </c>
      <c r="L43" s="273">
        <f t="shared" si="19"/>
        <v>0</v>
      </c>
      <c r="M43" s="210">
        <f t="shared" si="26"/>
        <v>0</v>
      </c>
      <c r="N43" s="273">
        <f t="shared" si="20"/>
        <v>0</v>
      </c>
      <c r="O43" s="273">
        <f t="shared" si="20"/>
        <v>0</v>
      </c>
      <c r="P43" s="211">
        <f t="shared" si="17"/>
        <v>0</v>
      </c>
      <c r="Q43" s="212">
        <f t="shared" si="18"/>
        <v>0</v>
      </c>
    </row>
    <row r="44" spans="1:17" ht="15" customHeight="1">
      <c r="A44" s="291"/>
      <c r="B44" s="284" t="str">
        <f>'6) Direct - Assignment'!B42</f>
        <v/>
      </c>
      <c r="C44" s="290"/>
      <c r="D44" s="273">
        <f t="shared" si="21"/>
        <v>0</v>
      </c>
      <c r="E44" s="273">
        <f t="shared" si="19"/>
        <v>0</v>
      </c>
      <c r="F44" s="273">
        <f t="shared" si="19"/>
        <v>0</v>
      </c>
      <c r="G44" s="273">
        <f t="shared" si="19"/>
        <v>0</v>
      </c>
      <c r="H44" s="273">
        <f t="shared" si="19"/>
        <v>0</v>
      </c>
      <c r="I44" s="273">
        <f t="shared" si="19"/>
        <v>0</v>
      </c>
      <c r="J44" s="273">
        <f t="shared" si="19"/>
        <v>0</v>
      </c>
      <c r="K44" s="273">
        <f t="shared" si="19"/>
        <v>0</v>
      </c>
      <c r="L44" s="273">
        <f t="shared" si="19"/>
        <v>0</v>
      </c>
      <c r="M44" s="210">
        <f t="shared" si="26"/>
        <v>0</v>
      </c>
      <c r="N44" s="273">
        <f t="shared" si="20"/>
        <v>0</v>
      </c>
      <c r="O44" s="273">
        <f t="shared" si="20"/>
        <v>0</v>
      </c>
      <c r="P44" s="211">
        <f t="shared" si="17"/>
        <v>0</v>
      </c>
      <c r="Q44" s="212">
        <f t="shared" si="18"/>
        <v>0</v>
      </c>
    </row>
    <row r="45" spans="1:17" ht="15" customHeight="1">
      <c r="A45" s="291"/>
      <c r="B45" s="272" t="str">
        <f>'6) Direct - Assignment'!B43</f>
        <v/>
      </c>
      <c r="C45" s="290"/>
      <c r="D45" s="273">
        <f t="shared" si="21"/>
        <v>0</v>
      </c>
      <c r="E45" s="273">
        <f t="shared" si="19"/>
        <v>0</v>
      </c>
      <c r="F45" s="273">
        <f t="shared" si="19"/>
        <v>0</v>
      </c>
      <c r="G45" s="273">
        <f t="shared" si="19"/>
        <v>0</v>
      </c>
      <c r="H45" s="273">
        <f t="shared" si="19"/>
        <v>0</v>
      </c>
      <c r="I45" s="273">
        <f t="shared" si="19"/>
        <v>0</v>
      </c>
      <c r="J45" s="273">
        <f t="shared" si="19"/>
        <v>0</v>
      </c>
      <c r="K45" s="273">
        <f t="shared" si="19"/>
        <v>0</v>
      </c>
      <c r="L45" s="273">
        <f t="shared" si="19"/>
        <v>0</v>
      </c>
      <c r="M45" s="210">
        <f t="shared" ref="M45" si="27">SUM(D45:L45)</f>
        <v>0</v>
      </c>
      <c r="N45" s="273">
        <f t="shared" si="20"/>
        <v>0</v>
      </c>
      <c r="O45" s="273">
        <f t="shared" si="20"/>
        <v>0</v>
      </c>
      <c r="P45" s="211">
        <f t="shared" si="17"/>
        <v>0</v>
      </c>
      <c r="Q45" s="212">
        <f t="shared" si="18"/>
        <v>0</v>
      </c>
    </row>
    <row r="46" spans="1:17" ht="15" customHeight="1">
      <c r="A46" s="291"/>
      <c r="B46" s="284" t="str">
        <f>'6) Direct - Assignment'!B44</f>
        <v/>
      </c>
      <c r="C46" s="290"/>
      <c r="D46" s="273">
        <f t="shared" si="21"/>
        <v>0</v>
      </c>
      <c r="E46" s="273">
        <f t="shared" si="19"/>
        <v>0</v>
      </c>
      <c r="F46" s="273">
        <f t="shared" si="19"/>
        <v>0</v>
      </c>
      <c r="G46" s="273">
        <f t="shared" si="19"/>
        <v>0</v>
      </c>
      <c r="H46" s="273">
        <f t="shared" si="19"/>
        <v>0</v>
      </c>
      <c r="I46" s="273">
        <f t="shared" si="19"/>
        <v>0</v>
      </c>
      <c r="J46" s="273">
        <f t="shared" si="19"/>
        <v>0</v>
      </c>
      <c r="K46" s="273">
        <f t="shared" si="19"/>
        <v>0</v>
      </c>
      <c r="L46" s="273">
        <f t="shared" si="19"/>
        <v>0</v>
      </c>
      <c r="M46" s="210">
        <f t="shared" ref="M46:M63" si="28">SUM(D46:L46)</f>
        <v>0</v>
      </c>
      <c r="N46" s="273">
        <f t="shared" si="20"/>
        <v>0</v>
      </c>
      <c r="O46" s="273">
        <f t="shared" si="20"/>
        <v>0</v>
      </c>
      <c r="P46" s="211">
        <f t="shared" si="17"/>
        <v>0</v>
      </c>
      <c r="Q46" s="212">
        <f t="shared" si="18"/>
        <v>0</v>
      </c>
    </row>
    <row r="47" spans="1:17" ht="15" customHeight="1">
      <c r="A47" s="291"/>
      <c r="B47" s="284" t="str">
        <f>'6) Direct - Assignment'!B45</f>
        <v/>
      </c>
      <c r="C47" s="290"/>
      <c r="D47" s="273">
        <f t="shared" si="21"/>
        <v>0</v>
      </c>
      <c r="E47" s="273">
        <f t="shared" si="19"/>
        <v>0</v>
      </c>
      <c r="F47" s="273">
        <f t="shared" si="19"/>
        <v>0</v>
      </c>
      <c r="G47" s="273">
        <f t="shared" si="19"/>
        <v>0</v>
      </c>
      <c r="H47" s="273">
        <f t="shared" si="19"/>
        <v>0</v>
      </c>
      <c r="I47" s="273">
        <f t="shared" si="19"/>
        <v>0</v>
      </c>
      <c r="J47" s="273">
        <f t="shared" si="19"/>
        <v>0</v>
      </c>
      <c r="K47" s="273">
        <f t="shared" si="19"/>
        <v>0</v>
      </c>
      <c r="L47" s="273">
        <f t="shared" si="19"/>
        <v>0</v>
      </c>
      <c r="M47" s="210">
        <f t="shared" si="28"/>
        <v>0</v>
      </c>
      <c r="N47" s="273">
        <f t="shared" si="20"/>
        <v>0</v>
      </c>
      <c r="O47" s="273">
        <f t="shared" si="20"/>
        <v>0</v>
      </c>
      <c r="P47" s="211">
        <f t="shared" si="17"/>
        <v>0</v>
      </c>
      <c r="Q47" s="212">
        <f t="shared" si="18"/>
        <v>0</v>
      </c>
    </row>
    <row r="48" spans="1:17" ht="15" customHeight="1">
      <c r="A48" s="291"/>
      <c r="B48" s="284" t="str">
        <f>'6) Direct - Assignment'!B46</f>
        <v/>
      </c>
      <c r="C48" s="290"/>
      <c r="D48" s="273">
        <f t="shared" si="21"/>
        <v>0</v>
      </c>
      <c r="E48" s="273">
        <f t="shared" si="19"/>
        <v>0</v>
      </c>
      <c r="F48" s="273">
        <f t="shared" si="19"/>
        <v>0</v>
      </c>
      <c r="G48" s="273">
        <f t="shared" si="19"/>
        <v>0</v>
      </c>
      <c r="H48" s="273">
        <f t="shared" si="19"/>
        <v>0</v>
      </c>
      <c r="I48" s="273">
        <f t="shared" si="19"/>
        <v>0</v>
      </c>
      <c r="J48" s="273">
        <f t="shared" si="19"/>
        <v>0</v>
      </c>
      <c r="K48" s="273">
        <f t="shared" si="19"/>
        <v>0</v>
      </c>
      <c r="L48" s="273">
        <f t="shared" si="19"/>
        <v>0</v>
      </c>
      <c r="M48" s="210">
        <f t="shared" si="28"/>
        <v>0</v>
      </c>
      <c r="N48" s="273">
        <f t="shared" si="20"/>
        <v>0</v>
      </c>
      <c r="O48" s="273">
        <f t="shared" si="20"/>
        <v>0</v>
      </c>
      <c r="P48" s="211">
        <f t="shared" si="17"/>
        <v>0</v>
      </c>
      <c r="Q48" s="212">
        <f t="shared" si="18"/>
        <v>0</v>
      </c>
    </row>
    <row r="49" spans="1:17" ht="15" customHeight="1">
      <c r="A49" s="291"/>
      <c r="B49" s="284" t="str">
        <f>'6) Direct - Assignment'!B47</f>
        <v/>
      </c>
      <c r="C49" s="290"/>
      <c r="D49" s="273">
        <f t="shared" si="21"/>
        <v>0</v>
      </c>
      <c r="E49" s="273">
        <f t="shared" si="21"/>
        <v>0</v>
      </c>
      <c r="F49" s="273">
        <f t="shared" si="21"/>
        <v>0</v>
      </c>
      <c r="G49" s="273">
        <f t="shared" si="21"/>
        <v>0</v>
      </c>
      <c r="H49" s="273">
        <f t="shared" si="21"/>
        <v>0</v>
      </c>
      <c r="I49" s="273">
        <f t="shared" si="21"/>
        <v>0</v>
      </c>
      <c r="J49" s="273">
        <f t="shared" si="21"/>
        <v>0</v>
      </c>
      <c r="K49" s="273">
        <f t="shared" si="21"/>
        <v>0</v>
      </c>
      <c r="L49" s="273">
        <f t="shared" si="21"/>
        <v>0</v>
      </c>
      <c r="M49" s="210">
        <f t="shared" si="28"/>
        <v>0</v>
      </c>
      <c r="N49" s="273">
        <f t="shared" si="20"/>
        <v>0</v>
      </c>
      <c r="O49" s="273">
        <f t="shared" si="20"/>
        <v>0</v>
      </c>
      <c r="P49" s="211">
        <f t="shared" si="17"/>
        <v>0</v>
      </c>
      <c r="Q49" s="212">
        <f t="shared" si="18"/>
        <v>0</v>
      </c>
    </row>
    <row r="50" spans="1:17" ht="15" customHeight="1">
      <c r="A50" s="291"/>
      <c r="B50" s="284" t="str">
        <f>'6) Direct - Assignment'!B48</f>
        <v/>
      </c>
      <c r="C50" s="290"/>
      <c r="D50" s="273">
        <f t="shared" ref="D50:L63" si="29">IFERROR(+D$7*$C50,0)</f>
        <v>0</v>
      </c>
      <c r="E50" s="273">
        <f t="shared" si="29"/>
        <v>0</v>
      </c>
      <c r="F50" s="273">
        <f t="shared" si="29"/>
        <v>0</v>
      </c>
      <c r="G50" s="273">
        <f t="shared" si="29"/>
        <v>0</v>
      </c>
      <c r="H50" s="273">
        <f t="shared" si="29"/>
        <v>0</v>
      </c>
      <c r="I50" s="273">
        <f t="shared" si="29"/>
        <v>0</v>
      </c>
      <c r="J50" s="273">
        <f t="shared" si="29"/>
        <v>0</v>
      </c>
      <c r="K50" s="273">
        <f t="shared" si="29"/>
        <v>0</v>
      </c>
      <c r="L50" s="273">
        <f t="shared" si="29"/>
        <v>0</v>
      </c>
      <c r="M50" s="210">
        <f t="shared" si="28"/>
        <v>0</v>
      </c>
      <c r="N50" s="273">
        <f t="shared" si="20"/>
        <v>0</v>
      </c>
      <c r="O50" s="273">
        <f t="shared" si="20"/>
        <v>0</v>
      </c>
      <c r="P50" s="211">
        <f t="shared" si="17"/>
        <v>0</v>
      </c>
      <c r="Q50" s="212">
        <f t="shared" si="18"/>
        <v>0</v>
      </c>
    </row>
    <row r="51" spans="1:17" ht="15" customHeight="1">
      <c r="A51" s="291"/>
      <c r="B51" s="284" t="str">
        <f>'6) Direct - Assignment'!B49</f>
        <v/>
      </c>
      <c r="C51" s="290"/>
      <c r="D51" s="273">
        <f t="shared" si="29"/>
        <v>0</v>
      </c>
      <c r="E51" s="273">
        <f t="shared" si="29"/>
        <v>0</v>
      </c>
      <c r="F51" s="273">
        <f t="shared" si="29"/>
        <v>0</v>
      </c>
      <c r="G51" s="273">
        <f t="shared" si="29"/>
        <v>0</v>
      </c>
      <c r="H51" s="273">
        <f t="shared" si="29"/>
        <v>0</v>
      </c>
      <c r="I51" s="273">
        <f t="shared" si="29"/>
        <v>0</v>
      </c>
      <c r="J51" s="273">
        <f t="shared" si="29"/>
        <v>0</v>
      </c>
      <c r="K51" s="273">
        <f t="shared" si="29"/>
        <v>0</v>
      </c>
      <c r="L51" s="273">
        <f t="shared" si="29"/>
        <v>0</v>
      </c>
      <c r="M51" s="210">
        <f t="shared" si="28"/>
        <v>0</v>
      </c>
      <c r="N51" s="273">
        <f t="shared" si="20"/>
        <v>0</v>
      </c>
      <c r="O51" s="273">
        <f t="shared" si="20"/>
        <v>0</v>
      </c>
      <c r="P51" s="211">
        <f t="shared" si="17"/>
        <v>0</v>
      </c>
      <c r="Q51" s="212">
        <f t="shared" si="18"/>
        <v>0</v>
      </c>
    </row>
    <row r="52" spans="1:17" ht="15" customHeight="1">
      <c r="A52" s="291"/>
      <c r="B52" s="284" t="str">
        <f>'6) Direct - Assignment'!B50</f>
        <v/>
      </c>
      <c r="C52" s="290"/>
      <c r="D52" s="273">
        <f t="shared" si="29"/>
        <v>0</v>
      </c>
      <c r="E52" s="273">
        <f t="shared" si="29"/>
        <v>0</v>
      </c>
      <c r="F52" s="273">
        <f t="shared" si="29"/>
        <v>0</v>
      </c>
      <c r="G52" s="273">
        <f t="shared" si="29"/>
        <v>0</v>
      </c>
      <c r="H52" s="273">
        <f t="shared" si="29"/>
        <v>0</v>
      </c>
      <c r="I52" s="273">
        <f t="shared" si="29"/>
        <v>0</v>
      </c>
      <c r="J52" s="273">
        <f t="shared" si="29"/>
        <v>0</v>
      </c>
      <c r="K52" s="273">
        <f t="shared" si="29"/>
        <v>0</v>
      </c>
      <c r="L52" s="273">
        <f t="shared" si="29"/>
        <v>0</v>
      </c>
      <c r="M52" s="210">
        <f t="shared" si="28"/>
        <v>0</v>
      </c>
      <c r="N52" s="273">
        <f t="shared" si="20"/>
        <v>0</v>
      </c>
      <c r="O52" s="273">
        <f t="shared" si="20"/>
        <v>0</v>
      </c>
      <c r="P52" s="211">
        <f t="shared" si="17"/>
        <v>0</v>
      </c>
      <c r="Q52" s="212">
        <f t="shared" si="18"/>
        <v>0</v>
      </c>
    </row>
    <row r="53" spans="1:17" ht="15" customHeight="1">
      <c r="A53" s="291"/>
      <c r="B53" s="284" t="str">
        <f>'6) Direct - Assignment'!B51</f>
        <v/>
      </c>
      <c r="C53" s="290"/>
      <c r="D53" s="273">
        <f t="shared" si="29"/>
        <v>0</v>
      </c>
      <c r="E53" s="273">
        <f t="shared" si="29"/>
        <v>0</v>
      </c>
      <c r="F53" s="273">
        <f t="shared" si="29"/>
        <v>0</v>
      </c>
      <c r="G53" s="273">
        <f t="shared" si="29"/>
        <v>0</v>
      </c>
      <c r="H53" s="273">
        <f t="shared" si="29"/>
        <v>0</v>
      </c>
      <c r="I53" s="273">
        <f t="shared" si="29"/>
        <v>0</v>
      </c>
      <c r="J53" s="273">
        <f t="shared" si="29"/>
        <v>0</v>
      </c>
      <c r="K53" s="273">
        <f t="shared" si="29"/>
        <v>0</v>
      </c>
      <c r="L53" s="273">
        <f t="shared" si="29"/>
        <v>0</v>
      </c>
      <c r="M53" s="210">
        <f t="shared" ref="M53:M62" si="30">SUM(D53:L53)</f>
        <v>0</v>
      </c>
      <c r="N53" s="273">
        <f t="shared" si="20"/>
        <v>0</v>
      </c>
      <c r="O53" s="273">
        <f t="shared" si="20"/>
        <v>0</v>
      </c>
      <c r="P53" s="211">
        <f t="shared" ref="P53:P62" si="31">SUM(N53:O53)</f>
        <v>0</v>
      </c>
      <c r="Q53" s="212">
        <f t="shared" ref="Q53:Q62" si="32">+M53+P53</f>
        <v>0</v>
      </c>
    </row>
    <row r="54" spans="1:17" ht="15" customHeight="1">
      <c r="A54" s="291"/>
      <c r="B54" s="284" t="str">
        <f>'6) Direct - Assignment'!B52</f>
        <v/>
      </c>
      <c r="C54" s="290"/>
      <c r="D54" s="273">
        <f t="shared" si="29"/>
        <v>0</v>
      </c>
      <c r="E54" s="273">
        <f t="shared" si="29"/>
        <v>0</v>
      </c>
      <c r="F54" s="273">
        <f t="shared" si="29"/>
        <v>0</v>
      </c>
      <c r="G54" s="273">
        <f t="shared" si="29"/>
        <v>0</v>
      </c>
      <c r="H54" s="273">
        <f t="shared" si="29"/>
        <v>0</v>
      </c>
      <c r="I54" s="273">
        <f t="shared" si="29"/>
        <v>0</v>
      </c>
      <c r="J54" s="273">
        <f t="shared" si="29"/>
        <v>0</v>
      </c>
      <c r="K54" s="273">
        <f t="shared" si="29"/>
        <v>0</v>
      </c>
      <c r="L54" s="273">
        <f t="shared" si="29"/>
        <v>0</v>
      </c>
      <c r="M54" s="210">
        <f t="shared" si="30"/>
        <v>0</v>
      </c>
      <c r="N54" s="273">
        <f t="shared" si="20"/>
        <v>0</v>
      </c>
      <c r="O54" s="273">
        <f t="shared" si="20"/>
        <v>0</v>
      </c>
      <c r="P54" s="211">
        <f t="shared" si="31"/>
        <v>0</v>
      </c>
      <c r="Q54" s="212">
        <f t="shared" si="32"/>
        <v>0</v>
      </c>
    </row>
    <row r="55" spans="1:17" ht="15" customHeight="1">
      <c r="A55" s="291"/>
      <c r="B55" s="284" t="str">
        <f>'6) Direct - Assignment'!B53</f>
        <v/>
      </c>
      <c r="C55" s="290"/>
      <c r="D55" s="273">
        <f t="shared" si="29"/>
        <v>0</v>
      </c>
      <c r="E55" s="273">
        <f t="shared" si="29"/>
        <v>0</v>
      </c>
      <c r="F55" s="273">
        <f t="shared" si="29"/>
        <v>0</v>
      </c>
      <c r="G55" s="273">
        <f t="shared" si="29"/>
        <v>0</v>
      </c>
      <c r="H55" s="273">
        <f t="shared" si="29"/>
        <v>0</v>
      </c>
      <c r="I55" s="273">
        <f t="shared" si="29"/>
        <v>0</v>
      </c>
      <c r="J55" s="273">
        <f t="shared" si="29"/>
        <v>0</v>
      </c>
      <c r="K55" s="273">
        <f t="shared" si="29"/>
        <v>0</v>
      </c>
      <c r="L55" s="273">
        <f t="shared" si="29"/>
        <v>0</v>
      </c>
      <c r="M55" s="210">
        <f t="shared" si="30"/>
        <v>0</v>
      </c>
      <c r="N55" s="273">
        <f t="shared" si="20"/>
        <v>0</v>
      </c>
      <c r="O55" s="273">
        <f t="shared" si="20"/>
        <v>0</v>
      </c>
      <c r="P55" s="211">
        <f t="shared" si="31"/>
        <v>0</v>
      </c>
      <c r="Q55" s="212">
        <f t="shared" si="32"/>
        <v>0</v>
      </c>
    </row>
    <row r="56" spans="1:17" ht="15" customHeight="1">
      <c r="A56" s="291"/>
      <c r="B56" s="284" t="str">
        <f>'6) Direct - Assignment'!B54</f>
        <v/>
      </c>
      <c r="C56" s="290"/>
      <c r="D56" s="273">
        <f t="shared" si="29"/>
        <v>0</v>
      </c>
      <c r="E56" s="273">
        <f t="shared" si="29"/>
        <v>0</v>
      </c>
      <c r="F56" s="273">
        <f t="shared" si="29"/>
        <v>0</v>
      </c>
      <c r="G56" s="273">
        <f t="shared" si="29"/>
        <v>0</v>
      </c>
      <c r="H56" s="273">
        <f t="shared" si="29"/>
        <v>0</v>
      </c>
      <c r="I56" s="273">
        <f t="shared" si="29"/>
        <v>0</v>
      </c>
      <c r="J56" s="273">
        <f t="shared" si="29"/>
        <v>0</v>
      </c>
      <c r="K56" s="273">
        <f t="shared" si="29"/>
        <v>0</v>
      </c>
      <c r="L56" s="273">
        <f t="shared" si="29"/>
        <v>0</v>
      </c>
      <c r="M56" s="210">
        <f t="shared" si="30"/>
        <v>0</v>
      </c>
      <c r="N56" s="273">
        <f t="shared" si="20"/>
        <v>0</v>
      </c>
      <c r="O56" s="273">
        <f t="shared" si="20"/>
        <v>0</v>
      </c>
      <c r="P56" s="211">
        <f t="shared" si="31"/>
        <v>0</v>
      </c>
      <c r="Q56" s="212">
        <f t="shared" si="32"/>
        <v>0</v>
      </c>
    </row>
    <row r="57" spans="1:17" ht="15" customHeight="1">
      <c r="A57" s="291"/>
      <c r="B57" s="284" t="str">
        <f>'6) Direct - Assignment'!B55</f>
        <v/>
      </c>
      <c r="C57" s="290"/>
      <c r="D57" s="273">
        <f t="shared" si="29"/>
        <v>0</v>
      </c>
      <c r="E57" s="273">
        <f t="shared" si="29"/>
        <v>0</v>
      </c>
      <c r="F57" s="273">
        <f t="shared" si="29"/>
        <v>0</v>
      </c>
      <c r="G57" s="273">
        <f t="shared" si="29"/>
        <v>0</v>
      </c>
      <c r="H57" s="273">
        <f t="shared" si="29"/>
        <v>0</v>
      </c>
      <c r="I57" s="273">
        <f t="shared" si="29"/>
        <v>0</v>
      </c>
      <c r="J57" s="273">
        <f t="shared" si="29"/>
        <v>0</v>
      </c>
      <c r="K57" s="273">
        <f t="shared" si="29"/>
        <v>0</v>
      </c>
      <c r="L57" s="273">
        <f t="shared" si="29"/>
        <v>0</v>
      </c>
      <c r="M57" s="210">
        <f t="shared" si="30"/>
        <v>0</v>
      </c>
      <c r="N57" s="273">
        <f t="shared" si="20"/>
        <v>0</v>
      </c>
      <c r="O57" s="273">
        <f t="shared" si="20"/>
        <v>0</v>
      </c>
      <c r="P57" s="211">
        <f t="shared" si="31"/>
        <v>0</v>
      </c>
      <c r="Q57" s="212">
        <f t="shared" si="32"/>
        <v>0</v>
      </c>
    </row>
    <row r="58" spans="1:17" ht="15" customHeight="1">
      <c r="A58" s="291"/>
      <c r="B58" s="284" t="str">
        <f>'6) Direct - Assignment'!B56</f>
        <v/>
      </c>
      <c r="C58" s="290"/>
      <c r="D58" s="273">
        <f t="shared" si="29"/>
        <v>0</v>
      </c>
      <c r="E58" s="273">
        <f t="shared" si="29"/>
        <v>0</v>
      </c>
      <c r="F58" s="273">
        <f t="shared" si="29"/>
        <v>0</v>
      </c>
      <c r="G58" s="273">
        <f t="shared" si="29"/>
        <v>0</v>
      </c>
      <c r="H58" s="273">
        <f t="shared" si="29"/>
        <v>0</v>
      </c>
      <c r="I58" s="273">
        <f t="shared" si="29"/>
        <v>0</v>
      </c>
      <c r="J58" s="273">
        <f t="shared" si="29"/>
        <v>0</v>
      </c>
      <c r="K58" s="273">
        <f t="shared" si="29"/>
        <v>0</v>
      </c>
      <c r="L58" s="273">
        <f t="shared" si="29"/>
        <v>0</v>
      </c>
      <c r="M58" s="210">
        <f t="shared" si="30"/>
        <v>0</v>
      </c>
      <c r="N58" s="273">
        <f t="shared" si="20"/>
        <v>0</v>
      </c>
      <c r="O58" s="273">
        <f t="shared" si="20"/>
        <v>0</v>
      </c>
      <c r="P58" s="211">
        <f t="shared" si="31"/>
        <v>0</v>
      </c>
      <c r="Q58" s="212">
        <f t="shared" si="32"/>
        <v>0</v>
      </c>
    </row>
    <row r="59" spans="1:17" ht="15" customHeight="1">
      <c r="A59" s="291"/>
      <c r="B59" s="284" t="str">
        <f>'6) Direct - Assignment'!B57</f>
        <v/>
      </c>
      <c r="C59" s="290"/>
      <c r="D59" s="273">
        <f t="shared" si="29"/>
        <v>0</v>
      </c>
      <c r="E59" s="273">
        <f t="shared" si="29"/>
        <v>0</v>
      </c>
      <c r="F59" s="273">
        <f t="shared" si="29"/>
        <v>0</v>
      </c>
      <c r="G59" s="273">
        <f t="shared" si="29"/>
        <v>0</v>
      </c>
      <c r="H59" s="273">
        <f t="shared" si="29"/>
        <v>0</v>
      </c>
      <c r="I59" s="273">
        <f t="shared" si="29"/>
        <v>0</v>
      </c>
      <c r="J59" s="273">
        <f t="shared" si="29"/>
        <v>0</v>
      </c>
      <c r="K59" s="273">
        <f t="shared" si="29"/>
        <v>0</v>
      </c>
      <c r="L59" s="273">
        <f t="shared" si="29"/>
        <v>0</v>
      </c>
      <c r="M59" s="210">
        <f t="shared" si="30"/>
        <v>0</v>
      </c>
      <c r="N59" s="273">
        <f t="shared" si="20"/>
        <v>0</v>
      </c>
      <c r="O59" s="273">
        <f t="shared" si="20"/>
        <v>0</v>
      </c>
      <c r="P59" s="211">
        <f t="shared" si="31"/>
        <v>0</v>
      </c>
      <c r="Q59" s="212">
        <f t="shared" si="32"/>
        <v>0</v>
      </c>
    </row>
    <row r="60" spans="1:17" ht="15" customHeight="1">
      <c r="A60" s="291"/>
      <c r="B60" s="284" t="str">
        <f>'6) Direct - Assignment'!B58</f>
        <v/>
      </c>
      <c r="C60" s="290"/>
      <c r="D60" s="273">
        <f t="shared" si="29"/>
        <v>0</v>
      </c>
      <c r="E60" s="273">
        <f t="shared" si="29"/>
        <v>0</v>
      </c>
      <c r="F60" s="273">
        <f t="shared" si="29"/>
        <v>0</v>
      </c>
      <c r="G60" s="273">
        <f t="shared" si="29"/>
        <v>0</v>
      </c>
      <c r="H60" s="273">
        <f t="shared" si="29"/>
        <v>0</v>
      </c>
      <c r="I60" s="273">
        <f t="shared" si="29"/>
        <v>0</v>
      </c>
      <c r="J60" s="273">
        <f t="shared" si="29"/>
        <v>0</v>
      </c>
      <c r="K60" s="273">
        <f t="shared" si="29"/>
        <v>0</v>
      </c>
      <c r="L60" s="273">
        <f t="shared" si="29"/>
        <v>0</v>
      </c>
      <c r="M60" s="210">
        <f t="shared" si="30"/>
        <v>0</v>
      </c>
      <c r="N60" s="273">
        <f t="shared" si="20"/>
        <v>0</v>
      </c>
      <c r="O60" s="273">
        <f t="shared" si="20"/>
        <v>0</v>
      </c>
      <c r="P60" s="211">
        <f t="shared" si="31"/>
        <v>0</v>
      </c>
      <c r="Q60" s="212">
        <f t="shared" si="32"/>
        <v>0</v>
      </c>
    </row>
    <row r="61" spans="1:17" ht="15" customHeight="1">
      <c r="A61" s="291"/>
      <c r="B61" s="284" t="str">
        <f>'6) Direct - Assignment'!B59</f>
        <v/>
      </c>
      <c r="C61" s="290"/>
      <c r="D61" s="273">
        <f t="shared" si="29"/>
        <v>0</v>
      </c>
      <c r="E61" s="273">
        <f t="shared" si="29"/>
        <v>0</v>
      </c>
      <c r="F61" s="273">
        <f t="shared" si="29"/>
        <v>0</v>
      </c>
      <c r="G61" s="273">
        <f t="shared" si="29"/>
        <v>0</v>
      </c>
      <c r="H61" s="273">
        <f t="shared" si="29"/>
        <v>0</v>
      </c>
      <c r="I61" s="273">
        <f t="shared" si="29"/>
        <v>0</v>
      </c>
      <c r="J61" s="273">
        <f t="shared" si="29"/>
        <v>0</v>
      </c>
      <c r="K61" s="273">
        <f t="shared" si="29"/>
        <v>0</v>
      </c>
      <c r="L61" s="273">
        <f t="shared" si="29"/>
        <v>0</v>
      </c>
      <c r="M61" s="210">
        <f t="shared" si="30"/>
        <v>0</v>
      </c>
      <c r="N61" s="273">
        <f t="shared" si="20"/>
        <v>0</v>
      </c>
      <c r="O61" s="273">
        <f t="shared" si="20"/>
        <v>0</v>
      </c>
      <c r="P61" s="211">
        <f t="shared" si="31"/>
        <v>0</v>
      </c>
      <c r="Q61" s="212">
        <f t="shared" si="32"/>
        <v>0</v>
      </c>
    </row>
    <row r="62" spans="1:17" ht="15" customHeight="1">
      <c r="A62" s="291"/>
      <c r="B62" s="284" t="str">
        <f>'6) Direct - Assignment'!B60</f>
        <v/>
      </c>
      <c r="C62" s="290"/>
      <c r="D62" s="273">
        <f t="shared" si="29"/>
        <v>0</v>
      </c>
      <c r="E62" s="273">
        <f t="shared" si="29"/>
        <v>0</v>
      </c>
      <c r="F62" s="273">
        <f t="shared" si="29"/>
        <v>0</v>
      </c>
      <c r="G62" s="273">
        <f t="shared" si="29"/>
        <v>0</v>
      </c>
      <c r="H62" s="273">
        <f t="shared" si="29"/>
        <v>0</v>
      </c>
      <c r="I62" s="273">
        <f t="shared" si="29"/>
        <v>0</v>
      </c>
      <c r="J62" s="273">
        <f t="shared" si="29"/>
        <v>0</v>
      </c>
      <c r="K62" s="273">
        <f t="shared" si="29"/>
        <v>0</v>
      </c>
      <c r="L62" s="273">
        <f t="shared" si="29"/>
        <v>0</v>
      </c>
      <c r="M62" s="210">
        <f t="shared" si="30"/>
        <v>0</v>
      </c>
      <c r="N62" s="273">
        <f t="shared" si="20"/>
        <v>0</v>
      </c>
      <c r="O62" s="273">
        <f t="shared" si="20"/>
        <v>0</v>
      </c>
      <c r="P62" s="211">
        <f t="shared" si="31"/>
        <v>0</v>
      </c>
      <c r="Q62" s="212">
        <f t="shared" si="32"/>
        <v>0</v>
      </c>
    </row>
    <row r="63" spans="1:17" ht="15" customHeight="1">
      <c r="A63" s="291"/>
      <c r="B63" s="284" t="str">
        <f>'6) Direct - Assignment'!B61</f>
        <v/>
      </c>
      <c r="C63" s="290"/>
      <c r="D63" s="273">
        <f t="shared" si="29"/>
        <v>0</v>
      </c>
      <c r="E63" s="273">
        <f t="shared" si="29"/>
        <v>0</v>
      </c>
      <c r="F63" s="273">
        <f t="shared" si="29"/>
        <v>0</v>
      </c>
      <c r="G63" s="273">
        <f t="shared" si="29"/>
        <v>0</v>
      </c>
      <c r="H63" s="273">
        <f t="shared" si="29"/>
        <v>0</v>
      </c>
      <c r="I63" s="273">
        <f t="shared" si="29"/>
        <v>0</v>
      </c>
      <c r="J63" s="273">
        <f t="shared" si="29"/>
        <v>0</v>
      </c>
      <c r="K63" s="273">
        <f t="shared" si="29"/>
        <v>0</v>
      </c>
      <c r="L63" s="273">
        <f t="shared" si="29"/>
        <v>0</v>
      </c>
      <c r="M63" s="210">
        <f t="shared" si="28"/>
        <v>0</v>
      </c>
      <c r="N63" s="273">
        <f t="shared" si="20"/>
        <v>0</v>
      </c>
      <c r="O63" s="273">
        <f t="shared" si="20"/>
        <v>0</v>
      </c>
      <c r="P63" s="211">
        <f t="shared" si="17"/>
        <v>0</v>
      </c>
      <c r="Q63" s="212">
        <f t="shared" si="18"/>
        <v>0</v>
      </c>
    </row>
    <row r="64" spans="1:17" ht="15" customHeight="1">
      <c r="A64" s="291"/>
      <c r="B64" s="285" t="s">
        <v>128</v>
      </c>
      <c r="C64" s="286">
        <f>SUM(C26:C63)</f>
        <v>0</v>
      </c>
      <c r="D64" s="287">
        <f>SUM(D27:D63)</f>
        <v>0</v>
      </c>
      <c r="E64" s="287">
        <f t="shared" ref="E64:L64" si="33">SUM(E27:E63)</f>
        <v>0</v>
      </c>
      <c r="F64" s="287">
        <f t="shared" si="33"/>
        <v>0</v>
      </c>
      <c r="G64" s="287">
        <f t="shared" si="33"/>
        <v>0</v>
      </c>
      <c r="H64" s="287">
        <f t="shared" si="33"/>
        <v>0</v>
      </c>
      <c r="I64" s="287">
        <f t="shared" si="33"/>
        <v>0</v>
      </c>
      <c r="J64" s="287">
        <f t="shared" si="33"/>
        <v>0</v>
      </c>
      <c r="K64" s="287">
        <f t="shared" si="33"/>
        <v>0</v>
      </c>
      <c r="L64" s="287">
        <f t="shared" si="33"/>
        <v>0</v>
      </c>
      <c r="M64" s="226">
        <f>SUM(M26:M63)</f>
        <v>0</v>
      </c>
      <c r="N64" s="287">
        <f t="shared" ref="N64" si="34">SUM(N27:N63)</f>
        <v>0</v>
      </c>
      <c r="O64" s="287">
        <f t="shared" ref="O64" si="35">SUM(O27:O63)</f>
        <v>0</v>
      </c>
      <c r="P64" s="227">
        <f>SUM(P27:P63)</f>
        <v>0</v>
      </c>
      <c r="Q64" s="228">
        <f>SUM(Q27:Q63)</f>
        <v>0</v>
      </c>
    </row>
    <row r="65" spans="1:17" ht="15" customHeight="1">
      <c r="A65" s="291"/>
      <c r="B65" s="284" t="str">
        <f>'6) Direct - Assignment'!B63</f>
        <v>Indirect Allocation</v>
      </c>
      <c r="C65" s="288"/>
      <c r="D65" s="282"/>
      <c r="E65" s="282"/>
      <c r="F65" s="282"/>
      <c r="G65" s="282"/>
      <c r="H65" s="282"/>
      <c r="I65" s="282"/>
      <c r="J65" s="282"/>
      <c r="K65" s="282"/>
      <c r="L65" s="282"/>
      <c r="M65" s="210"/>
      <c r="N65" s="282"/>
      <c r="O65" s="282"/>
      <c r="P65" s="211"/>
      <c r="Q65" s="212"/>
    </row>
    <row r="66" spans="1:17" ht="15" customHeight="1">
      <c r="A66" s="291"/>
      <c r="B66" s="275" t="str">
        <f>'6) Direct - Assignment'!B64</f>
        <v>TOTAL EXPENSES + Indirect</v>
      </c>
      <c r="C66" s="288"/>
      <c r="D66" s="282"/>
      <c r="E66" s="282"/>
      <c r="F66" s="282"/>
      <c r="G66" s="282"/>
      <c r="H66" s="282"/>
      <c r="I66" s="282"/>
      <c r="J66" s="282"/>
      <c r="K66" s="282"/>
      <c r="L66" s="282"/>
      <c r="M66" s="210"/>
      <c r="N66" s="282"/>
      <c r="O66" s="282"/>
      <c r="P66" s="211"/>
      <c r="Q66" s="212"/>
    </row>
    <row r="67" spans="1:17" ht="15" customHeight="1">
      <c r="A67" s="291"/>
      <c r="B67" s="284" t="str">
        <f>'6) Direct - Assignment'!B65</f>
        <v>Fundraising Allocation</v>
      </c>
      <c r="C67" s="288"/>
      <c r="D67" s="282"/>
      <c r="E67" s="282"/>
      <c r="F67" s="282"/>
      <c r="G67" s="282"/>
      <c r="H67" s="282"/>
      <c r="I67" s="282"/>
      <c r="J67" s="282"/>
      <c r="K67" s="282"/>
      <c r="L67" s="282"/>
      <c r="M67" s="210"/>
      <c r="N67" s="282"/>
      <c r="O67" s="282"/>
      <c r="P67" s="211"/>
      <c r="Q67" s="212"/>
    </row>
    <row r="68" spans="1:17" ht="15" customHeight="1">
      <c r="A68" s="291"/>
      <c r="B68" s="275" t="str">
        <f>'6) Direct - Assignment'!B66</f>
        <v>TOTAL EXPENSES + All Allocation</v>
      </c>
      <c r="C68" s="288"/>
      <c r="D68" s="282"/>
      <c r="E68" s="282"/>
      <c r="F68" s="282"/>
      <c r="G68" s="282"/>
      <c r="H68" s="282"/>
      <c r="I68" s="282"/>
      <c r="J68" s="282"/>
      <c r="K68" s="282"/>
      <c r="L68" s="282"/>
      <c r="M68" s="210"/>
      <c r="N68" s="282"/>
      <c r="O68" s="282"/>
      <c r="P68" s="211"/>
      <c r="Q68" s="212"/>
    </row>
    <row r="69" spans="1:17" ht="15" customHeight="1" thickBot="1">
      <c r="A69" s="237"/>
      <c r="B69" s="232" t="str">
        <f>'3) Your Chart of Accounts'!C67</f>
        <v>Change in Net Assets</v>
      </c>
      <c r="C69" s="233"/>
      <c r="D69" s="233"/>
      <c r="E69" s="233"/>
      <c r="F69" s="233"/>
      <c r="G69" s="233"/>
      <c r="H69" s="233"/>
      <c r="I69" s="233"/>
      <c r="J69" s="233"/>
      <c r="K69" s="233"/>
      <c r="L69" s="233"/>
      <c r="M69" s="234"/>
      <c r="N69" s="233"/>
      <c r="O69" s="233"/>
      <c r="P69" s="289"/>
      <c r="Q69" s="236"/>
    </row>
    <row r="70" spans="1:17" ht="12.75" thickTop="1"/>
  </sheetData>
  <mergeCells count="6">
    <mergeCell ref="A6:A9"/>
    <mergeCell ref="A1:B1"/>
    <mergeCell ref="D2:M2"/>
    <mergeCell ref="N2:P2"/>
    <mergeCell ref="D3:M3"/>
    <mergeCell ref="N3:P3"/>
  </mergeCells>
  <printOptions horizontalCentered="1"/>
  <pageMargins left="0.25" right="0.25" top="0.5" bottom="0.25" header="0.3" footer="0.3"/>
  <pageSetup scale="57" orientation="landscape" r:id="rId1"/>
  <extLst>
    <ext xmlns:x14="http://schemas.microsoft.com/office/spreadsheetml/2009/9/main" uri="{78C0D931-6437-407d-A8EE-F0AAD7539E65}">
      <x14:conditionalFormattings>
        <x14:conditionalFormatting xmlns:xm="http://schemas.microsoft.com/office/excel/2006/main">
          <x14:cfRule type="expression" priority="18" id="{8DEB003A-92CA-41BC-BE0D-76E0A224F902}">
            <xm:f>'3) Your Chart of Accounts'!$C9=0</xm:f>
            <x14:dxf>
              <fill>
                <patternFill>
                  <bgColor theme="0" tint="-0.14996795556505021"/>
                </patternFill>
              </fill>
            </x14:dxf>
          </x14:cfRule>
          <x14:cfRule type="expression" priority="25" id="{E0136FAD-21E3-411D-B420-8D59CC9980F0}">
            <xm:f>'3) Your Chart of Accounts'!$C9=0</xm:f>
            <x14:dxf>
              <fill>
                <patternFill>
                  <bgColor theme="0" tint="-0.14996795556505021"/>
                </patternFill>
              </fill>
            </x14:dxf>
          </x14:cfRule>
          <xm:sqref>C11:C17 C19:C23 C33:C63</xm:sqref>
        </x14:conditionalFormatting>
        <x14:conditionalFormatting xmlns:xm="http://schemas.microsoft.com/office/excel/2006/main">
          <x14:cfRule type="expression" priority="5" id="{AB7A0CB9-58B8-454C-92EA-79CE644E3CD1}">
            <xm:f>'2) Your Programs'!$B$15=0</xm:f>
            <x14:dxf>
              <fill>
                <patternFill>
                  <bgColor theme="0" tint="-0.14996795556505021"/>
                </patternFill>
              </fill>
            </x14:dxf>
          </x14:cfRule>
          <xm:sqref>C16:C17</xm:sqref>
        </x14:conditionalFormatting>
        <x14:conditionalFormatting xmlns:xm="http://schemas.microsoft.com/office/excel/2006/main">
          <x14:cfRule type="expression" priority="4" id="{8E32DE75-FC4F-446E-BE6F-AA633975F9EA}">
            <xm:f>'3) Your Chart of Accounts'!$B31="H"</xm:f>
            <x14:dxf>
              <font>
                <b/>
                <i/>
              </font>
            </x14:dxf>
          </x14:cfRule>
          <xm:sqref>B33:B63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69"/>
  <sheetViews>
    <sheetView workbookViewId="0">
      <pane xSplit="3" ySplit="4" topLeftCell="D5" activePane="bottomRight" state="frozen"/>
      <selection pane="bottomRight" sqref="A1:B1"/>
      <selection pane="bottomLeft" activeCell="A5" sqref="A5"/>
      <selection pane="topRight" activeCell="D1" sqref="D1"/>
    </sheetView>
  </sheetViews>
  <sheetFormatPr defaultRowHeight="12"/>
  <cols>
    <col min="1" max="1" width="27.77734375" style="2" customWidth="1"/>
    <col min="2" max="2" width="28.77734375" style="2" customWidth="1"/>
    <col min="3" max="3" width="12.77734375" style="2" customWidth="1"/>
    <col min="4" max="12" width="8.77734375" style="2" customWidth="1"/>
    <col min="13" max="13" width="10.77734375" style="2" customWidth="1"/>
    <col min="14" max="15" width="8.77734375" style="2" customWidth="1"/>
    <col min="16" max="16" width="9.77734375" style="2" customWidth="1"/>
    <col min="17" max="16384" width="8.88671875" style="2"/>
  </cols>
  <sheetData>
    <row r="1" spans="1:17" ht="15" customHeight="1">
      <c r="A1" s="426" t="str">
        <f>IF('2) Your Programs'!B6="","",'2) Your Programs'!B6)</f>
        <v/>
      </c>
      <c r="B1" s="426"/>
      <c r="C1" s="239"/>
      <c r="D1" s="184"/>
      <c r="E1" s="184"/>
      <c r="F1" s="185"/>
      <c r="G1" s="185"/>
      <c r="H1" s="185"/>
      <c r="I1" s="185"/>
      <c r="J1" s="185"/>
      <c r="K1" s="185"/>
      <c r="L1" s="185"/>
      <c r="M1" s="185"/>
      <c r="N1" s="185"/>
      <c r="O1" s="185"/>
      <c r="P1" s="185"/>
      <c r="Q1" s="185"/>
    </row>
    <row r="2" spans="1:17" ht="24">
      <c r="A2" s="186" t="s">
        <v>129</v>
      </c>
      <c r="B2" s="292" t="s">
        <v>130</v>
      </c>
      <c r="C2" s="301" t="s">
        <v>131</v>
      </c>
      <c r="D2" s="414" t="s">
        <v>116</v>
      </c>
      <c r="E2" s="414"/>
      <c r="F2" s="414"/>
      <c r="G2" s="414"/>
      <c r="H2" s="414"/>
      <c r="I2" s="414"/>
      <c r="J2" s="414"/>
      <c r="K2" s="414"/>
      <c r="L2" s="414"/>
      <c r="M2" s="415"/>
      <c r="N2" s="416" t="s">
        <v>117</v>
      </c>
      <c r="O2" s="416"/>
      <c r="P2" s="417"/>
      <c r="Q2" s="187" t="s">
        <v>103</v>
      </c>
    </row>
    <row r="3" spans="1:17" ht="15" customHeight="1" thickBot="1">
      <c r="A3" s="67" t="s">
        <v>118</v>
      </c>
      <c r="B3" s="189" t="s">
        <v>21</v>
      </c>
      <c r="C3" s="241"/>
      <c r="D3" s="418"/>
      <c r="E3" s="418"/>
      <c r="F3" s="418"/>
      <c r="G3" s="418"/>
      <c r="H3" s="418"/>
      <c r="I3" s="418"/>
      <c r="J3" s="418"/>
      <c r="K3" s="418"/>
      <c r="L3" s="418"/>
      <c r="M3" s="419"/>
      <c r="N3" s="420"/>
      <c r="O3" s="420"/>
      <c r="P3" s="421"/>
      <c r="Q3" s="242"/>
    </row>
    <row r="4" spans="1:17" ht="36">
      <c r="A4" s="195">
        <f>+'2) Your Programs'!$B$10</f>
        <v>0</v>
      </c>
      <c r="B4" s="195"/>
      <c r="C4" s="293" t="s">
        <v>123</v>
      </c>
      <c r="D4" s="196" t="str">
        <f>IF(+'2) Your Programs'!B15=0,"",'2) Your Programs'!B15)</f>
        <v/>
      </c>
      <c r="E4" s="196" t="str">
        <f>IF('2) Your Programs'!B16=0,"",'2) Your Programs'!B16)</f>
        <v/>
      </c>
      <c r="F4" s="196" t="str">
        <f>IF('2) Your Programs'!B17=0,"",'2) Your Programs'!B17)</f>
        <v/>
      </c>
      <c r="G4" s="196" t="str">
        <f>IF('2) Your Programs'!B18=0,"",'2) Your Programs'!B18)</f>
        <v/>
      </c>
      <c r="H4" s="196" t="str">
        <f>IF('2) Your Programs'!B19=0,"",'2) Your Programs'!B19)</f>
        <v/>
      </c>
      <c r="I4" s="196" t="str">
        <f>IF('2) Your Programs'!B20=0,"",'2) Your Programs'!B20)</f>
        <v/>
      </c>
      <c r="J4" s="196" t="str">
        <f>IF('2) Your Programs'!B21=0,"",'2) Your Programs'!B21)</f>
        <v/>
      </c>
      <c r="K4" s="196" t="str">
        <f>IF('2) Your Programs'!B22=0,"",'2) Your Programs'!B22)</f>
        <v/>
      </c>
      <c r="L4" s="196" t="str">
        <f>IF('2) Your Programs'!B23=0,"",'2) Your Programs'!B23)</f>
        <v/>
      </c>
      <c r="M4" s="247" t="s">
        <v>112</v>
      </c>
      <c r="N4" s="196" t="str">
        <f>+'2) Your Programs'!B24</f>
        <v>Management and General (Admin)</v>
      </c>
      <c r="O4" s="196" t="str">
        <f>+'2) Your Programs'!B25</f>
        <v>Fundraising</v>
      </c>
      <c r="P4" s="249" t="s">
        <v>112</v>
      </c>
      <c r="Q4" s="250"/>
    </row>
    <row r="5" spans="1:17" ht="15" customHeight="1">
      <c r="A5" s="294" t="s">
        <v>28</v>
      </c>
      <c r="B5" s="251" t="s">
        <v>132</v>
      </c>
      <c r="C5" s="252"/>
      <c r="D5" s="302"/>
      <c r="E5" s="302"/>
      <c r="F5" s="302"/>
      <c r="G5" s="302"/>
      <c r="H5" s="302"/>
      <c r="I5" s="302"/>
      <c r="J5" s="302"/>
      <c r="K5" s="302"/>
      <c r="L5" s="302"/>
      <c r="M5" s="295">
        <f>SUM(D5:L5)</f>
        <v>0</v>
      </c>
      <c r="N5" s="302"/>
      <c r="O5" s="302"/>
      <c r="P5" s="296">
        <f>SUM(N5:O5)</f>
        <v>0</v>
      </c>
      <c r="Q5" s="297">
        <f>+M5+P5</f>
        <v>0</v>
      </c>
    </row>
    <row r="6" spans="1:17" ht="15" customHeight="1">
      <c r="A6" s="422" t="s">
        <v>133</v>
      </c>
      <c r="B6" s="252" t="s">
        <v>134</v>
      </c>
      <c r="C6" s="252"/>
      <c r="D6" s="298">
        <f>IFERROR(+D5/$Q5,0)</f>
        <v>0</v>
      </c>
      <c r="E6" s="298">
        <f t="shared" ref="E6:L6" si="0">IFERROR(+E5/$Q5,0)</f>
        <v>0</v>
      </c>
      <c r="F6" s="298">
        <f t="shared" si="0"/>
        <v>0</v>
      </c>
      <c r="G6" s="298">
        <f t="shared" si="0"/>
        <v>0</v>
      </c>
      <c r="H6" s="298">
        <f t="shared" si="0"/>
        <v>0</v>
      </c>
      <c r="I6" s="298">
        <f t="shared" si="0"/>
        <v>0</v>
      </c>
      <c r="J6" s="298">
        <f t="shared" si="0"/>
        <v>0</v>
      </c>
      <c r="K6" s="298">
        <f t="shared" si="0"/>
        <v>0</v>
      </c>
      <c r="L6" s="298">
        <f t="shared" si="0"/>
        <v>0</v>
      </c>
      <c r="M6" s="264">
        <f>SUM(D6:L6)</f>
        <v>0</v>
      </c>
      <c r="N6" s="298">
        <f t="shared" ref="N6:O6" si="1">IFERROR(+N5/$Q5,0)</f>
        <v>0</v>
      </c>
      <c r="O6" s="298">
        <f t="shared" si="1"/>
        <v>0</v>
      </c>
      <c r="P6" s="265">
        <f>SUM(N6:O6)</f>
        <v>0</v>
      </c>
      <c r="Q6" s="266">
        <f>+M6+P6</f>
        <v>0</v>
      </c>
    </row>
    <row r="7" spans="1:17" ht="15" customHeight="1">
      <c r="A7" s="422"/>
      <c r="B7" s="267"/>
      <c r="C7" s="267"/>
      <c r="D7" s="205"/>
      <c r="E7" s="205"/>
      <c r="F7" s="205"/>
      <c r="G7" s="205"/>
      <c r="H7" s="205"/>
      <c r="I7" s="205"/>
      <c r="J7" s="205"/>
      <c r="K7" s="205"/>
      <c r="L7" s="205"/>
      <c r="M7" s="206"/>
      <c r="N7" s="205"/>
      <c r="O7" s="205"/>
      <c r="P7" s="207"/>
      <c r="Q7" s="208"/>
    </row>
    <row r="8" spans="1:17" ht="15" customHeight="1">
      <c r="A8" s="422"/>
      <c r="B8" s="270" t="s">
        <v>39</v>
      </c>
      <c r="C8" s="270"/>
      <c r="D8" s="205"/>
      <c r="E8" s="205"/>
      <c r="F8" s="205"/>
      <c r="G8" s="205"/>
      <c r="H8" s="205"/>
      <c r="I8" s="205"/>
      <c r="J8" s="205"/>
      <c r="K8" s="205"/>
      <c r="L8" s="205"/>
      <c r="M8" s="206"/>
      <c r="N8" s="205"/>
      <c r="O8" s="205"/>
      <c r="P8" s="207"/>
      <c r="Q8" s="208"/>
    </row>
    <row r="9" spans="1:17" ht="15" customHeight="1">
      <c r="A9" s="299"/>
      <c r="B9" s="272" t="str">
        <f>'6) Direct - Assignment'!B8</f>
        <v>Contributed Support</v>
      </c>
      <c r="C9" s="272"/>
      <c r="D9" s="209"/>
      <c r="E9" s="209"/>
      <c r="F9" s="209"/>
      <c r="G9" s="209"/>
      <c r="H9" s="209"/>
      <c r="I9" s="209"/>
      <c r="J9" s="209"/>
      <c r="K9" s="209"/>
      <c r="L9" s="209"/>
      <c r="M9" s="210"/>
      <c r="N9" s="209"/>
      <c r="O9" s="209"/>
      <c r="P9" s="211"/>
      <c r="Q9" s="212"/>
    </row>
    <row r="10" spans="1:17" ht="15" customHeight="1">
      <c r="A10" s="294" t="s">
        <v>28</v>
      </c>
      <c r="B10" s="274" t="str">
        <f>'6) Direct - Assignment'!B9</f>
        <v/>
      </c>
      <c r="C10" s="290"/>
      <c r="D10" s="209">
        <f>IFERROR(+D$6/$M$6*$C10,0)</f>
        <v>0</v>
      </c>
      <c r="E10" s="209">
        <f t="shared" ref="E10:L15" si="2">IFERROR(+E$6/$M$6*$C10,0)</f>
        <v>0</v>
      </c>
      <c r="F10" s="209">
        <f t="shared" si="2"/>
        <v>0</v>
      </c>
      <c r="G10" s="209">
        <f t="shared" si="2"/>
        <v>0</v>
      </c>
      <c r="H10" s="209">
        <f t="shared" si="2"/>
        <v>0</v>
      </c>
      <c r="I10" s="209">
        <f t="shared" si="2"/>
        <v>0</v>
      </c>
      <c r="J10" s="209">
        <f t="shared" si="2"/>
        <v>0</v>
      </c>
      <c r="K10" s="209">
        <f t="shared" si="2"/>
        <v>0</v>
      </c>
      <c r="L10" s="209">
        <f t="shared" si="2"/>
        <v>0</v>
      </c>
      <c r="M10" s="210">
        <f>SUM(D10:L10)</f>
        <v>0</v>
      </c>
      <c r="N10" s="209"/>
      <c r="O10" s="209"/>
      <c r="P10" s="211">
        <f>SUM(N10:O10)</f>
        <v>0</v>
      </c>
      <c r="Q10" s="212">
        <f>+M10+P10</f>
        <v>0</v>
      </c>
    </row>
    <row r="11" spans="1:17" ht="15" customHeight="1">
      <c r="A11" s="422" t="s">
        <v>135</v>
      </c>
      <c r="B11" s="274" t="str">
        <f>'6) Direct - Assignment'!B10</f>
        <v/>
      </c>
      <c r="C11" s="290"/>
      <c r="D11" s="209">
        <f t="shared" ref="D11:D15" si="3">IFERROR(+D$6/$M$6*$C11,0)</f>
        <v>0</v>
      </c>
      <c r="E11" s="209">
        <f t="shared" si="2"/>
        <v>0</v>
      </c>
      <c r="F11" s="209">
        <f t="shared" si="2"/>
        <v>0</v>
      </c>
      <c r="G11" s="209">
        <f t="shared" si="2"/>
        <v>0</v>
      </c>
      <c r="H11" s="209">
        <f t="shared" si="2"/>
        <v>0</v>
      </c>
      <c r="I11" s="209">
        <f t="shared" si="2"/>
        <v>0</v>
      </c>
      <c r="J11" s="209">
        <f t="shared" si="2"/>
        <v>0</v>
      </c>
      <c r="K11" s="209">
        <f t="shared" si="2"/>
        <v>0</v>
      </c>
      <c r="L11" s="209">
        <f t="shared" si="2"/>
        <v>0</v>
      </c>
      <c r="M11" s="210">
        <f t="shared" ref="M11:M23" si="4">SUM(D11:L11)</f>
        <v>0</v>
      </c>
      <c r="N11" s="209"/>
      <c r="O11" s="209"/>
      <c r="P11" s="211">
        <f t="shared" ref="P11:P22" si="5">SUM(N11:O11)</f>
        <v>0</v>
      </c>
      <c r="Q11" s="212">
        <f t="shared" ref="Q11:Q22" si="6">+M11+P11</f>
        <v>0</v>
      </c>
    </row>
    <row r="12" spans="1:17" ht="15" customHeight="1">
      <c r="A12" s="422"/>
      <c r="B12" s="274" t="str">
        <f>'6) Direct - Assignment'!B11</f>
        <v/>
      </c>
      <c r="C12" s="290"/>
      <c r="D12" s="209">
        <f t="shared" si="3"/>
        <v>0</v>
      </c>
      <c r="E12" s="209">
        <f t="shared" si="2"/>
        <v>0</v>
      </c>
      <c r="F12" s="209">
        <f t="shared" si="2"/>
        <v>0</v>
      </c>
      <c r="G12" s="209">
        <f t="shared" si="2"/>
        <v>0</v>
      </c>
      <c r="H12" s="209">
        <f t="shared" si="2"/>
        <v>0</v>
      </c>
      <c r="I12" s="209">
        <f t="shared" si="2"/>
        <v>0</v>
      </c>
      <c r="J12" s="209">
        <f t="shared" si="2"/>
        <v>0</v>
      </c>
      <c r="K12" s="209">
        <f t="shared" si="2"/>
        <v>0</v>
      </c>
      <c r="L12" s="209">
        <f t="shared" si="2"/>
        <v>0</v>
      </c>
      <c r="M12" s="210">
        <f t="shared" si="4"/>
        <v>0</v>
      </c>
      <c r="N12" s="209"/>
      <c r="O12" s="209"/>
      <c r="P12" s="211">
        <f t="shared" si="5"/>
        <v>0</v>
      </c>
      <c r="Q12" s="212">
        <f t="shared" si="6"/>
        <v>0</v>
      </c>
    </row>
    <row r="13" spans="1:17" ht="15" customHeight="1">
      <c r="A13" s="422"/>
      <c r="B13" s="274" t="str">
        <f>'6) Direct - Assignment'!B12</f>
        <v/>
      </c>
      <c r="C13" s="290"/>
      <c r="D13" s="209">
        <f t="shared" si="3"/>
        <v>0</v>
      </c>
      <c r="E13" s="209">
        <f t="shared" si="2"/>
        <v>0</v>
      </c>
      <c r="F13" s="209">
        <f t="shared" si="2"/>
        <v>0</v>
      </c>
      <c r="G13" s="209">
        <f t="shared" si="2"/>
        <v>0</v>
      </c>
      <c r="H13" s="209">
        <f t="shared" si="2"/>
        <v>0</v>
      </c>
      <c r="I13" s="209">
        <f t="shared" si="2"/>
        <v>0</v>
      </c>
      <c r="J13" s="209">
        <f t="shared" si="2"/>
        <v>0</v>
      </c>
      <c r="K13" s="209">
        <f t="shared" si="2"/>
        <v>0</v>
      </c>
      <c r="L13" s="209">
        <f t="shared" si="2"/>
        <v>0</v>
      </c>
      <c r="M13" s="210">
        <f t="shared" si="4"/>
        <v>0</v>
      </c>
      <c r="N13" s="209"/>
      <c r="O13" s="209"/>
      <c r="P13" s="211">
        <f t="shared" si="5"/>
        <v>0</v>
      </c>
      <c r="Q13" s="212">
        <f t="shared" si="6"/>
        <v>0</v>
      </c>
    </row>
    <row r="14" spans="1:17" ht="15" customHeight="1">
      <c r="A14" s="422"/>
      <c r="B14" s="274" t="str">
        <f>'6) Direct - Assignment'!B13</f>
        <v/>
      </c>
      <c r="C14" s="290"/>
      <c r="D14" s="209">
        <f t="shared" si="3"/>
        <v>0</v>
      </c>
      <c r="E14" s="209">
        <f t="shared" si="2"/>
        <v>0</v>
      </c>
      <c r="F14" s="209">
        <f t="shared" si="2"/>
        <v>0</v>
      </c>
      <c r="G14" s="209">
        <f t="shared" si="2"/>
        <v>0</v>
      </c>
      <c r="H14" s="209">
        <f t="shared" si="2"/>
        <v>0</v>
      </c>
      <c r="I14" s="209">
        <f t="shared" si="2"/>
        <v>0</v>
      </c>
      <c r="J14" s="209">
        <f t="shared" si="2"/>
        <v>0</v>
      </c>
      <c r="K14" s="209">
        <f t="shared" si="2"/>
        <v>0</v>
      </c>
      <c r="L14" s="209">
        <f t="shared" si="2"/>
        <v>0</v>
      </c>
      <c r="M14" s="210">
        <f t="shared" si="4"/>
        <v>0</v>
      </c>
      <c r="N14" s="209"/>
      <c r="O14" s="209"/>
      <c r="P14" s="211">
        <f t="shared" si="5"/>
        <v>0</v>
      </c>
      <c r="Q14" s="212">
        <f t="shared" si="6"/>
        <v>0</v>
      </c>
    </row>
    <row r="15" spans="1:17" ht="15" customHeight="1">
      <c r="A15" s="300" t="s">
        <v>120</v>
      </c>
      <c r="B15" s="274" t="str">
        <f>'6) Direct - Assignment'!B14</f>
        <v>Revenue Released from Restrictions</v>
      </c>
      <c r="C15" s="290"/>
      <c r="D15" s="209">
        <f t="shared" si="3"/>
        <v>0</v>
      </c>
      <c r="E15" s="209">
        <f t="shared" si="2"/>
        <v>0</v>
      </c>
      <c r="F15" s="209">
        <f t="shared" si="2"/>
        <v>0</v>
      </c>
      <c r="G15" s="209">
        <f t="shared" si="2"/>
        <v>0</v>
      </c>
      <c r="H15" s="209">
        <f t="shared" si="2"/>
        <v>0</v>
      </c>
      <c r="I15" s="209">
        <f t="shared" si="2"/>
        <v>0</v>
      </c>
      <c r="J15" s="209">
        <f t="shared" si="2"/>
        <v>0</v>
      </c>
      <c r="K15" s="209">
        <f t="shared" si="2"/>
        <v>0</v>
      </c>
      <c r="L15" s="209">
        <f t="shared" si="2"/>
        <v>0</v>
      </c>
      <c r="M15" s="210">
        <f t="shared" si="4"/>
        <v>0</v>
      </c>
      <c r="N15" s="209"/>
      <c r="O15" s="209"/>
      <c r="P15" s="211">
        <f t="shared" si="5"/>
        <v>0</v>
      </c>
      <c r="Q15" s="212">
        <f t="shared" si="6"/>
        <v>0</v>
      </c>
    </row>
    <row r="16" spans="1:17" ht="15" customHeight="1">
      <c r="A16" s="303"/>
      <c r="B16" s="275" t="str">
        <f>'6) Direct - Assignment'!B15</f>
        <v>Subtotal Support</v>
      </c>
      <c r="C16" s="276">
        <f>SUM(C10:C15)</f>
        <v>0</v>
      </c>
      <c r="D16" s="209">
        <f>SUM(D10:D15)</f>
        <v>0</v>
      </c>
      <c r="E16" s="209">
        <f t="shared" ref="E16:L16" si="7">SUM(E10:E15)</f>
        <v>0</v>
      </c>
      <c r="F16" s="209">
        <f t="shared" si="7"/>
        <v>0</v>
      </c>
      <c r="G16" s="209">
        <f t="shared" si="7"/>
        <v>0</v>
      </c>
      <c r="H16" s="209">
        <f t="shared" si="7"/>
        <v>0</v>
      </c>
      <c r="I16" s="209">
        <f t="shared" si="7"/>
        <v>0</v>
      </c>
      <c r="J16" s="209">
        <f t="shared" si="7"/>
        <v>0</v>
      </c>
      <c r="K16" s="209">
        <f t="shared" si="7"/>
        <v>0</v>
      </c>
      <c r="L16" s="209">
        <f t="shared" si="7"/>
        <v>0</v>
      </c>
      <c r="M16" s="210">
        <f t="shared" si="4"/>
        <v>0</v>
      </c>
      <c r="N16" s="209"/>
      <c r="O16" s="209"/>
      <c r="P16" s="211">
        <f t="shared" ref="P16" si="8">SUM(N16:O16)</f>
        <v>0</v>
      </c>
      <c r="Q16" s="212">
        <f t="shared" ref="Q16" si="9">+M16+P16</f>
        <v>0</v>
      </c>
    </row>
    <row r="17" spans="1:17" ht="15" customHeight="1">
      <c r="A17" s="303"/>
      <c r="B17" s="272" t="str">
        <f>'6) Direct - Assignment'!B16</f>
        <v>Earned Revenue</v>
      </c>
      <c r="C17" s="209"/>
      <c r="D17" s="209"/>
      <c r="E17" s="209"/>
      <c r="F17" s="209"/>
      <c r="G17" s="209"/>
      <c r="H17" s="209"/>
      <c r="I17" s="209"/>
      <c r="J17" s="209"/>
      <c r="K17" s="209"/>
      <c r="L17" s="209"/>
      <c r="M17" s="210"/>
      <c r="N17" s="209"/>
      <c r="O17" s="209"/>
      <c r="P17" s="211"/>
      <c r="Q17" s="212"/>
    </row>
    <row r="18" spans="1:17" ht="15" customHeight="1">
      <c r="A18" s="303"/>
      <c r="B18" s="274" t="str">
        <f>'6) Direct - Assignment'!B17</f>
        <v/>
      </c>
      <c r="C18" s="290"/>
      <c r="D18" s="209">
        <f t="shared" ref="D18:L22" si="10">IFERROR(+D$6/$M$6*$C18,0)</f>
        <v>0</v>
      </c>
      <c r="E18" s="209">
        <f t="shared" si="10"/>
        <v>0</v>
      </c>
      <c r="F18" s="209">
        <f t="shared" si="10"/>
        <v>0</v>
      </c>
      <c r="G18" s="209">
        <f t="shared" si="10"/>
        <v>0</v>
      </c>
      <c r="H18" s="209">
        <f t="shared" si="10"/>
        <v>0</v>
      </c>
      <c r="I18" s="209">
        <f t="shared" si="10"/>
        <v>0</v>
      </c>
      <c r="J18" s="209">
        <f t="shared" si="10"/>
        <v>0</v>
      </c>
      <c r="K18" s="209">
        <f t="shared" si="10"/>
        <v>0</v>
      </c>
      <c r="L18" s="209">
        <f t="shared" si="10"/>
        <v>0</v>
      </c>
      <c r="M18" s="210">
        <f>SUM(D18:L18)</f>
        <v>0</v>
      </c>
      <c r="N18" s="209"/>
      <c r="O18" s="209"/>
      <c r="P18" s="211">
        <f t="shared" si="5"/>
        <v>0</v>
      </c>
      <c r="Q18" s="212">
        <f t="shared" si="6"/>
        <v>0</v>
      </c>
    </row>
    <row r="19" spans="1:17" ht="15" customHeight="1">
      <c r="A19" s="303"/>
      <c r="B19" s="274" t="str">
        <f>'6) Direct - Assignment'!B18</f>
        <v/>
      </c>
      <c r="C19" s="290"/>
      <c r="D19" s="209">
        <f t="shared" si="10"/>
        <v>0</v>
      </c>
      <c r="E19" s="209">
        <f t="shared" si="10"/>
        <v>0</v>
      </c>
      <c r="F19" s="209">
        <f t="shared" si="10"/>
        <v>0</v>
      </c>
      <c r="G19" s="209">
        <f t="shared" si="10"/>
        <v>0</v>
      </c>
      <c r="H19" s="209">
        <f t="shared" si="10"/>
        <v>0</v>
      </c>
      <c r="I19" s="209">
        <f t="shared" si="10"/>
        <v>0</v>
      </c>
      <c r="J19" s="209">
        <f t="shared" si="10"/>
        <v>0</v>
      </c>
      <c r="K19" s="209">
        <f t="shared" si="10"/>
        <v>0</v>
      </c>
      <c r="L19" s="209">
        <f t="shared" si="10"/>
        <v>0</v>
      </c>
      <c r="M19" s="210">
        <f t="shared" si="4"/>
        <v>0</v>
      </c>
      <c r="N19" s="209"/>
      <c r="O19" s="209"/>
      <c r="P19" s="211">
        <f t="shared" si="5"/>
        <v>0</v>
      </c>
      <c r="Q19" s="212">
        <f t="shared" si="6"/>
        <v>0</v>
      </c>
    </row>
    <row r="20" spans="1:17" ht="15" customHeight="1">
      <c r="A20" s="303"/>
      <c r="B20" s="274" t="str">
        <f>'6) Direct - Assignment'!B19</f>
        <v/>
      </c>
      <c r="C20" s="290"/>
      <c r="D20" s="209">
        <f t="shared" si="10"/>
        <v>0</v>
      </c>
      <c r="E20" s="209">
        <f t="shared" si="10"/>
        <v>0</v>
      </c>
      <c r="F20" s="209">
        <f t="shared" si="10"/>
        <v>0</v>
      </c>
      <c r="G20" s="209">
        <f t="shared" si="10"/>
        <v>0</v>
      </c>
      <c r="H20" s="209">
        <f t="shared" si="10"/>
        <v>0</v>
      </c>
      <c r="I20" s="209">
        <f t="shared" si="10"/>
        <v>0</v>
      </c>
      <c r="J20" s="209">
        <f t="shared" si="10"/>
        <v>0</v>
      </c>
      <c r="K20" s="209">
        <f t="shared" si="10"/>
        <v>0</v>
      </c>
      <c r="L20" s="209">
        <f t="shared" si="10"/>
        <v>0</v>
      </c>
      <c r="M20" s="210">
        <f t="shared" si="4"/>
        <v>0</v>
      </c>
      <c r="N20" s="209"/>
      <c r="O20" s="209"/>
      <c r="P20" s="211">
        <f t="shared" si="5"/>
        <v>0</v>
      </c>
      <c r="Q20" s="212">
        <f t="shared" si="6"/>
        <v>0</v>
      </c>
    </row>
    <row r="21" spans="1:17" ht="15" customHeight="1">
      <c r="A21" s="303"/>
      <c r="B21" s="274" t="str">
        <f>'6) Direct - Assignment'!B20</f>
        <v/>
      </c>
      <c r="C21" s="290"/>
      <c r="D21" s="209">
        <f t="shared" si="10"/>
        <v>0</v>
      </c>
      <c r="E21" s="209">
        <f t="shared" si="10"/>
        <v>0</v>
      </c>
      <c r="F21" s="209">
        <f t="shared" si="10"/>
        <v>0</v>
      </c>
      <c r="G21" s="209">
        <f t="shared" si="10"/>
        <v>0</v>
      </c>
      <c r="H21" s="209">
        <f t="shared" si="10"/>
        <v>0</v>
      </c>
      <c r="I21" s="209">
        <f t="shared" si="10"/>
        <v>0</v>
      </c>
      <c r="J21" s="209">
        <f t="shared" si="10"/>
        <v>0</v>
      </c>
      <c r="K21" s="209">
        <f t="shared" si="10"/>
        <v>0</v>
      </c>
      <c r="L21" s="209">
        <f t="shared" si="10"/>
        <v>0</v>
      </c>
      <c r="M21" s="210">
        <f t="shared" si="4"/>
        <v>0</v>
      </c>
      <c r="N21" s="209"/>
      <c r="O21" s="209"/>
      <c r="P21" s="211">
        <f t="shared" si="5"/>
        <v>0</v>
      </c>
      <c r="Q21" s="212">
        <f t="shared" si="6"/>
        <v>0</v>
      </c>
    </row>
    <row r="22" spans="1:17" ht="15" customHeight="1">
      <c r="A22" s="303"/>
      <c r="B22" s="274" t="str">
        <f>'6) Direct - Assignment'!B21</f>
        <v/>
      </c>
      <c r="C22" s="290"/>
      <c r="D22" s="209">
        <f t="shared" si="10"/>
        <v>0</v>
      </c>
      <c r="E22" s="209">
        <f t="shared" si="10"/>
        <v>0</v>
      </c>
      <c r="F22" s="209">
        <f t="shared" si="10"/>
        <v>0</v>
      </c>
      <c r="G22" s="209">
        <f t="shared" si="10"/>
        <v>0</v>
      </c>
      <c r="H22" s="209">
        <f t="shared" si="10"/>
        <v>0</v>
      </c>
      <c r="I22" s="209">
        <f t="shared" si="10"/>
        <v>0</v>
      </c>
      <c r="J22" s="209">
        <f t="shared" si="10"/>
        <v>0</v>
      </c>
      <c r="K22" s="209">
        <f t="shared" si="10"/>
        <v>0</v>
      </c>
      <c r="L22" s="209">
        <f t="shared" si="10"/>
        <v>0</v>
      </c>
      <c r="M22" s="210">
        <f t="shared" si="4"/>
        <v>0</v>
      </c>
      <c r="N22" s="209"/>
      <c r="O22" s="209"/>
      <c r="P22" s="211">
        <f t="shared" si="5"/>
        <v>0</v>
      </c>
      <c r="Q22" s="212">
        <f t="shared" si="6"/>
        <v>0</v>
      </c>
    </row>
    <row r="23" spans="1:17" ht="15" customHeight="1">
      <c r="A23" s="303"/>
      <c r="B23" s="275" t="str">
        <f>'6) Direct - Assignment'!B22</f>
        <v>Subtotal Revenue</v>
      </c>
      <c r="C23" s="276">
        <f>SUM(C18:C22)</f>
        <v>0</v>
      </c>
      <c r="D23" s="209">
        <f>SUM(D18:D22)</f>
        <v>0</v>
      </c>
      <c r="E23" s="209">
        <f t="shared" ref="E23:L23" si="11">SUM(E18:E22)</f>
        <v>0</v>
      </c>
      <c r="F23" s="209">
        <f t="shared" si="11"/>
        <v>0</v>
      </c>
      <c r="G23" s="209">
        <f t="shared" si="11"/>
        <v>0</v>
      </c>
      <c r="H23" s="209">
        <f t="shared" si="11"/>
        <v>0</v>
      </c>
      <c r="I23" s="209">
        <f t="shared" si="11"/>
        <v>0</v>
      </c>
      <c r="J23" s="209">
        <f t="shared" si="11"/>
        <v>0</v>
      </c>
      <c r="K23" s="209">
        <f t="shared" si="11"/>
        <v>0</v>
      </c>
      <c r="L23" s="209">
        <f t="shared" si="11"/>
        <v>0</v>
      </c>
      <c r="M23" s="210">
        <f t="shared" si="4"/>
        <v>0</v>
      </c>
      <c r="N23" s="209"/>
      <c r="O23" s="209"/>
      <c r="P23" s="211">
        <f t="shared" ref="P23" si="12">SUM(N23:O23)</f>
        <v>0</v>
      </c>
      <c r="Q23" s="212">
        <f t="shared" ref="Q23" si="13">+M23+P23</f>
        <v>0</v>
      </c>
    </row>
    <row r="24" spans="1:17" ht="15" customHeight="1">
      <c r="A24" s="303"/>
      <c r="B24" s="278" t="s">
        <v>52</v>
      </c>
      <c r="C24" s="279">
        <f>+C16+C23</f>
        <v>0</v>
      </c>
      <c r="D24" s="215">
        <f t="shared" ref="D24:M24" si="14">+D16+D23</f>
        <v>0</v>
      </c>
      <c r="E24" s="215">
        <f t="shared" si="14"/>
        <v>0</v>
      </c>
      <c r="F24" s="215">
        <f t="shared" si="14"/>
        <v>0</v>
      </c>
      <c r="G24" s="215">
        <f t="shared" si="14"/>
        <v>0</v>
      </c>
      <c r="H24" s="215">
        <f t="shared" si="14"/>
        <v>0</v>
      </c>
      <c r="I24" s="215">
        <f t="shared" si="14"/>
        <v>0</v>
      </c>
      <c r="J24" s="215">
        <f t="shared" si="14"/>
        <v>0</v>
      </c>
      <c r="K24" s="215">
        <f t="shared" si="14"/>
        <v>0</v>
      </c>
      <c r="L24" s="215">
        <f t="shared" si="14"/>
        <v>0</v>
      </c>
      <c r="M24" s="216">
        <f t="shared" si="14"/>
        <v>0</v>
      </c>
      <c r="N24" s="215">
        <f t="shared" ref="N24:O24" si="15">+N16+N23</f>
        <v>0</v>
      </c>
      <c r="O24" s="215">
        <f t="shared" si="15"/>
        <v>0</v>
      </c>
      <c r="P24" s="217">
        <f t="shared" ref="P24" si="16">+P16+P23</f>
        <v>0</v>
      </c>
      <c r="Q24" s="218">
        <f t="shared" ref="Q24" si="17">+Q16+Q23</f>
        <v>0</v>
      </c>
    </row>
    <row r="25" spans="1:17" ht="15" customHeight="1">
      <c r="A25" s="303"/>
      <c r="B25" s="272"/>
      <c r="C25" s="272"/>
      <c r="D25" s="209"/>
      <c r="E25" s="209"/>
      <c r="F25" s="209"/>
      <c r="G25" s="209"/>
      <c r="H25" s="209"/>
      <c r="I25" s="209"/>
      <c r="J25" s="209"/>
      <c r="K25" s="209"/>
      <c r="L25" s="209"/>
      <c r="M25" s="210"/>
      <c r="N25" s="209"/>
      <c r="O25" s="209"/>
      <c r="P25" s="211"/>
      <c r="Q25" s="212"/>
    </row>
    <row r="26" spans="1:17" ht="15" customHeight="1">
      <c r="A26" s="303"/>
      <c r="B26" s="281" t="s">
        <v>54</v>
      </c>
      <c r="C26" s="281"/>
      <c r="D26" s="209"/>
      <c r="E26" s="209"/>
      <c r="F26" s="209"/>
      <c r="G26" s="209"/>
      <c r="H26" s="209"/>
      <c r="I26" s="209"/>
      <c r="J26" s="209"/>
      <c r="K26" s="209"/>
      <c r="L26" s="209"/>
      <c r="M26" s="210"/>
      <c r="N26" s="209"/>
      <c r="O26" s="209"/>
      <c r="P26" s="211"/>
      <c r="Q26" s="212"/>
    </row>
    <row r="27" spans="1:17" ht="15" customHeight="1">
      <c r="A27" s="303"/>
      <c r="B27" s="272" t="str">
        <f>'6) Direct - Assignment'!B26</f>
        <v>Personnel Expenses</v>
      </c>
      <c r="C27" s="272"/>
      <c r="D27" s="219"/>
      <c r="E27" s="219"/>
      <c r="F27" s="219"/>
      <c r="G27" s="219"/>
      <c r="H27" s="219"/>
      <c r="I27" s="219"/>
      <c r="J27" s="219"/>
      <c r="K27" s="219"/>
      <c r="L27" s="219"/>
      <c r="M27" s="220"/>
      <c r="N27" s="219"/>
      <c r="O27" s="219"/>
      <c r="P27" s="221"/>
      <c r="Q27" s="222"/>
    </row>
    <row r="28" spans="1:17" ht="15" customHeight="1">
      <c r="A28" s="303"/>
      <c r="B28" s="274" t="str">
        <f>'6) Direct - Assignment'!B27</f>
        <v>Salaries</v>
      </c>
      <c r="C28" s="283"/>
      <c r="D28" s="209"/>
      <c r="E28" s="209"/>
      <c r="F28" s="209"/>
      <c r="G28" s="209"/>
      <c r="H28" s="209"/>
      <c r="I28" s="209"/>
      <c r="J28" s="209"/>
      <c r="K28" s="209"/>
      <c r="L28" s="209"/>
      <c r="M28" s="210">
        <f>SUM(D28:L28)</f>
        <v>0</v>
      </c>
      <c r="N28" s="209"/>
      <c r="O28" s="209"/>
      <c r="P28" s="211">
        <f>SUM(N28:O28)</f>
        <v>0</v>
      </c>
      <c r="Q28" s="212">
        <f>+M28+P28</f>
        <v>0</v>
      </c>
    </row>
    <row r="29" spans="1:17" ht="15" customHeight="1">
      <c r="A29" s="303"/>
      <c r="B29" s="274" t="str">
        <f>'6) Direct - Assignment'!B28</f>
        <v>Payroll Taxes</v>
      </c>
      <c r="C29" s="283"/>
      <c r="D29" s="209"/>
      <c r="E29" s="209"/>
      <c r="F29" s="209"/>
      <c r="G29" s="209"/>
      <c r="H29" s="209"/>
      <c r="I29" s="209"/>
      <c r="J29" s="209"/>
      <c r="K29" s="209"/>
      <c r="L29" s="209"/>
      <c r="M29" s="210">
        <f t="shared" ref="M29:M32" si="18">SUM(D29:L29)</f>
        <v>0</v>
      </c>
      <c r="N29" s="209"/>
      <c r="O29" s="209"/>
      <c r="P29" s="211">
        <f t="shared" ref="P29:P62" si="19">SUM(N29:O29)</f>
        <v>0</v>
      </c>
      <c r="Q29" s="212">
        <f t="shared" ref="Q29:Q62" si="20">+M29+P29</f>
        <v>0</v>
      </c>
    </row>
    <row r="30" spans="1:17" ht="15" customHeight="1">
      <c r="A30" s="303"/>
      <c r="B30" s="274" t="str">
        <f>'6) Direct - Assignment'!B29</f>
        <v>Retirement</v>
      </c>
      <c r="C30" s="283"/>
      <c r="D30" s="209"/>
      <c r="E30" s="209"/>
      <c r="F30" s="209"/>
      <c r="G30" s="209"/>
      <c r="H30" s="209"/>
      <c r="I30" s="209"/>
      <c r="J30" s="209"/>
      <c r="K30" s="209"/>
      <c r="L30" s="209"/>
      <c r="M30" s="210">
        <f t="shared" si="18"/>
        <v>0</v>
      </c>
      <c r="N30" s="209"/>
      <c r="O30" s="209"/>
      <c r="P30" s="211">
        <f t="shared" si="19"/>
        <v>0</v>
      </c>
      <c r="Q30" s="212">
        <f t="shared" si="20"/>
        <v>0</v>
      </c>
    </row>
    <row r="31" spans="1:17" ht="15" customHeight="1">
      <c r="A31" s="303"/>
      <c r="B31" s="274" t="str">
        <f>'6) Direct - Assignment'!B30</f>
        <v>Benefits</v>
      </c>
      <c r="C31" s="283"/>
      <c r="D31" s="209"/>
      <c r="E31" s="209"/>
      <c r="F31" s="209"/>
      <c r="G31" s="209"/>
      <c r="H31" s="209"/>
      <c r="I31" s="209"/>
      <c r="J31" s="209"/>
      <c r="K31" s="209"/>
      <c r="L31" s="209"/>
      <c r="M31" s="210">
        <f t="shared" si="18"/>
        <v>0</v>
      </c>
      <c r="N31" s="209"/>
      <c r="O31" s="209"/>
      <c r="P31" s="211">
        <f t="shared" si="19"/>
        <v>0</v>
      </c>
      <c r="Q31" s="212">
        <f t="shared" si="20"/>
        <v>0</v>
      </c>
    </row>
    <row r="32" spans="1:17" ht="15" customHeight="1">
      <c r="A32" s="303"/>
      <c r="B32" s="272" t="str">
        <f>'6) Direct - Assignment'!B31</f>
        <v/>
      </c>
      <c r="C32" s="290"/>
      <c r="D32" s="209">
        <f t="shared" ref="D32:D36" si="21">IFERROR(+D$6/$Q$6*$C32,0)</f>
        <v>0</v>
      </c>
      <c r="E32" s="209">
        <f t="shared" ref="E32:L36" si="22">IFERROR(+E$6/$Q$6*$C32,0)</f>
        <v>0</v>
      </c>
      <c r="F32" s="209">
        <f t="shared" si="22"/>
        <v>0</v>
      </c>
      <c r="G32" s="209">
        <f t="shared" si="22"/>
        <v>0</v>
      </c>
      <c r="H32" s="209">
        <f t="shared" si="22"/>
        <v>0</v>
      </c>
      <c r="I32" s="209">
        <f t="shared" si="22"/>
        <v>0</v>
      </c>
      <c r="J32" s="209">
        <f t="shared" si="22"/>
        <v>0</v>
      </c>
      <c r="K32" s="209">
        <f t="shared" si="22"/>
        <v>0</v>
      </c>
      <c r="L32" s="209">
        <f t="shared" si="22"/>
        <v>0</v>
      </c>
      <c r="M32" s="210">
        <f t="shared" si="18"/>
        <v>0</v>
      </c>
      <c r="N32" s="209">
        <f t="shared" ref="N32:O36" si="23">IFERROR(+N$6/$Q$6*$C32,0)</f>
        <v>0</v>
      </c>
      <c r="O32" s="209">
        <f t="shared" si="23"/>
        <v>0</v>
      </c>
      <c r="P32" s="211">
        <f t="shared" ref="P32" si="24">SUM(N32:O32)</f>
        <v>0</v>
      </c>
      <c r="Q32" s="212">
        <f t="shared" ref="Q32" si="25">+M32+P32</f>
        <v>0</v>
      </c>
    </row>
    <row r="33" spans="1:17" ht="15" customHeight="1">
      <c r="A33" s="303"/>
      <c r="B33" s="284" t="str">
        <f>'6) Direct - Assignment'!B32</f>
        <v/>
      </c>
      <c r="C33" s="290"/>
      <c r="D33" s="209">
        <f>IFERROR(+D$6/$Q$6*$C33,0)</f>
        <v>0</v>
      </c>
      <c r="E33" s="209">
        <f t="shared" si="22"/>
        <v>0</v>
      </c>
      <c r="F33" s="209">
        <f t="shared" si="22"/>
        <v>0</v>
      </c>
      <c r="G33" s="209">
        <f t="shared" si="22"/>
        <v>0</v>
      </c>
      <c r="H33" s="209">
        <f t="shared" si="22"/>
        <v>0</v>
      </c>
      <c r="I33" s="209">
        <f t="shared" si="22"/>
        <v>0</v>
      </c>
      <c r="J33" s="209">
        <f t="shared" si="22"/>
        <v>0</v>
      </c>
      <c r="K33" s="209">
        <f t="shared" si="22"/>
        <v>0</v>
      </c>
      <c r="L33" s="209">
        <f t="shared" si="22"/>
        <v>0</v>
      </c>
      <c r="M33" s="210">
        <f t="shared" ref="M33:M36" si="26">SUM(D33:L33)</f>
        <v>0</v>
      </c>
      <c r="N33" s="209">
        <f t="shared" si="23"/>
        <v>0</v>
      </c>
      <c r="O33" s="209">
        <f t="shared" si="23"/>
        <v>0</v>
      </c>
      <c r="P33" s="211">
        <f t="shared" si="19"/>
        <v>0</v>
      </c>
      <c r="Q33" s="212">
        <f t="shared" si="20"/>
        <v>0</v>
      </c>
    </row>
    <row r="34" spans="1:17" ht="15" customHeight="1">
      <c r="A34" s="303"/>
      <c r="B34" s="284" t="str">
        <f>'6) Direct - Assignment'!B33</f>
        <v/>
      </c>
      <c r="C34" s="290"/>
      <c r="D34" s="209">
        <f t="shared" si="21"/>
        <v>0</v>
      </c>
      <c r="E34" s="209">
        <f t="shared" si="22"/>
        <v>0</v>
      </c>
      <c r="F34" s="209">
        <f t="shared" si="22"/>
        <v>0</v>
      </c>
      <c r="G34" s="209">
        <f t="shared" si="22"/>
        <v>0</v>
      </c>
      <c r="H34" s="209">
        <f t="shared" si="22"/>
        <v>0</v>
      </c>
      <c r="I34" s="209">
        <f t="shared" si="22"/>
        <v>0</v>
      </c>
      <c r="J34" s="209">
        <f t="shared" si="22"/>
        <v>0</v>
      </c>
      <c r="K34" s="209">
        <f t="shared" si="22"/>
        <v>0</v>
      </c>
      <c r="L34" s="209">
        <f t="shared" si="22"/>
        <v>0</v>
      </c>
      <c r="M34" s="210">
        <f t="shared" si="26"/>
        <v>0</v>
      </c>
      <c r="N34" s="209">
        <f t="shared" si="23"/>
        <v>0</v>
      </c>
      <c r="O34" s="209">
        <f t="shared" si="23"/>
        <v>0</v>
      </c>
      <c r="P34" s="211">
        <f t="shared" si="19"/>
        <v>0</v>
      </c>
      <c r="Q34" s="212">
        <f t="shared" si="20"/>
        <v>0</v>
      </c>
    </row>
    <row r="35" spans="1:17" ht="15" customHeight="1">
      <c r="A35" s="303"/>
      <c r="B35" s="284" t="str">
        <f>'6) Direct - Assignment'!B34</f>
        <v/>
      </c>
      <c r="C35" s="290"/>
      <c r="D35" s="209">
        <f t="shared" si="21"/>
        <v>0</v>
      </c>
      <c r="E35" s="209">
        <f t="shared" si="22"/>
        <v>0</v>
      </c>
      <c r="F35" s="209">
        <f t="shared" si="22"/>
        <v>0</v>
      </c>
      <c r="G35" s="209">
        <f t="shared" si="22"/>
        <v>0</v>
      </c>
      <c r="H35" s="209">
        <f t="shared" si="22"/>
        <v>0</v>
      </c>
      <c r="I35" s="209">
        <f t="shared" si="22"/>
        <v>0</v>
      </c>
      <c r="J35" s="209">
        <f t="shared" si="22"/>
        <v>0</v>
      </c>
      <c r="K35" s="209">
        <f t="shared" si="22"/>
        <v>0</v>
      </c>
      <c r="L35" s="209">
        <f t="shared" si="22"/>
        <v>0</v>
      </c>
      <c r="M35" s="210">
        <f t="shared" si="26"/>
        <v>0</v>
      </c>
      <c r="N35" s="209">
        <f t="shared" si="23"/>
        <v>0</v>
      </c>
      <c r="O35" s="209">
        <f t="shared" si="23"/>
        <v>0</v>
      </c>
      <c r="P35" s="211">
        <f t="shared" si="19"/>
        <v>0</v>
      </c>
      <c r="Q35" s="212">
        <f t="shared" si="20"/>
        <v>0</v>
      </c>
    </row>
    <row r="36" spans="1:17" ht="15" customHeight="1">
      <c r="A36" s="303"/>
      <c r="B36" s="272" t="str">
        <f>'6) Direct - Assignment'!B35</f>
        <v/>
      </c>
      <c r="C36" s="290"/>
      <c r="D36" s="209">
        <f t="shared" si="21"/>
        <v>0</v>
      </c>
      <c r="E36" s="209">
        <f t="shared" si="22"/>
        <v>0</v>
      </c>
      <c r="F36" s="209">
        <f t="shared" si="22"/>
        <v>0</v>
      </c>
      <c r="G36" s="209">
        <f t="shared" si="22"/>
        <v>0</v>
      </c>
      <c r="H36" s="209">
        <f t="shared" si="22"/>
        <v>0</v>
      </c>
      <c r="I36" s="209">
        <f t="shared" si="22"/>
        <v>0</v>
      </c>
      <c r="J36" s="209">
        <f t="shared" si="22"/>
        <v>0</v>
      </c>
      <c r="K36" s="209">
        <f t="shared" si="22"/>
        <v>0</v>
      </c>
      <c r="L36" s="209">
        <f t="shared" si="22"/>
        <v>0</v>
      </c>
      <c r="M36" s="210">
        <f t="shared" si="26"/>
        <v>0</v>
      </c>
      <c r="N36" s="209">
        <f t="shared" si="23"/>
        <v>0</v>
      </c>
      <c r="O36" s="209">
        <f t="shared" si="23"/>
        <v>0</v>
      </c>
      <c r="P36" s="211">
        <f t="shared" si="19"/>
        <v>0</v>
      </c>
      <c r="Q36" s="212">
        <f t="shared" si="20"/>
        <v>0</v>
      </c>
    </row>
    <row r="37" spans="1:17" ht="15" customHeight="1">
      <c r="A37" s="303"/>
      <c r="B37" s="284" t="str">
        <f>'6) Direct - Assignment'!B36</f>
        <v/>
      </c>
      <c r="C37" s="290"/>
      <c r="D37" s="209">
        <f t="shared" ref="D37:L40" si="27">IFERROR(+D$6/$Q$6*$C37,0)</f>
        <v>0</v>
      </c>
      <c r="E37" s="209">
        <f t="shared" si="27"/>
        <v>0</v>
      </c>
      <c r="F37" s="209">
        <f t="shared" si="27"/>
        <v>0</v>
      </c>
      <c r="G37" s="209">
        <f t="shared" si="27"/>
        <v>0</v>
      </c>
      <c r="H37" s="209">
        <f t="shared" si="27"/>
        <v>0</v>
      </c>
      <c r="I37" s="209">
        <f t="shared" si="27"/>
        <v>0</v>
      </c>
      <c r="J37" s="209">
        <f t="shared" si="27"/>
        <v>0</v>
      </c>
      <c r="K37" s="209">
        <f t="shared" si="27"/>
        <v>0</v>
      </c>
      <c r="L37" s="209">
        <f t="shared" si="27"/>
        <v>0</v>
      </c>
      <c r="M37" s="210">
        <f t="shared" ref="M37:M40" si="28">SUM(D37:L37)</f>
        <v>0</v>
      </c>
      <c r="N37" s="209">
        <f t="shared" ref="N37:O40" si="29">IFERROR(+N$6/$Q$6*$C37,0)</f>
        <v>0</v>
      </c>
      <c r="O37" s="209">
        <f t="shared" si="29"/>
        <v>0</v>
      </c>
      <c r="P37" s="211">
        <f t="shared" si="19"/>
        <v>0</v>
      </c>
      <c r="Q37" s="212">
        <f t="shared" si="20"/>
        <v>0</v>
      </c>
    </row>
    <row r="38" spans="1:17" ht="15" customHeight="1">
      <c r="A38" s="303"/>
      <c r="B38" s="284" t="str">
        <f>'6) Direct - Assignment'!B37</f>
        <v/>
      </c>
      <c r="C38" s="290"/>
      <c r="D38" s="209">
        <f t="shared" si="27"/>
        <v>0</v>
      </c>
      <c r="E38" s="209">
        <f t="shared" si="27"/>
        <v>0</v>
      </c>
      <c r="F38" s="209">
        <f t="shared" si="27"/>
        <v>0</v>
      </c>
      <c r="G38" s="209">
        <f t="shared" si="27"/>
        <v>0</v>
      </c>
      <c r="H38" s="209">
        <f t="shared" si="27"/>
        <v>0</v>
      </c>
      <c r="I38" s="209">
        <f t="shared" si="27"/>
        <v>0</v>
      </c>
      <c r="J38" s="209">
        <f t="shared" si="27"/>
        <v>0</v>
      </c>
      <c r="K38" s="209">
        <f t="shared" si="27"/>
        <v>0</v>
      </c>
      <c r="L38" s="209">
        <f t="shared" si="27"/>
        <v>0</v>
      </c>
      <c r="M38" s="210">
        <f t="shared" si="28"/>
        <v>0</v>
      </c>
      <c r="N38" s="209">
        <f t="shared" si="29"/>
        <v>0</v>
      </c>
      <c r="O38" s="209">
        <f t="shared" si="29"/>
        <v>0</v>
      </c>
      <c r="P38" s="211">
        <f t="shared" si="19"/>
        <v>0</v>
      </c>
      <c r="Q38" s="212">
        <f t="shared" si="20"/>
        <v>0</v>
      </c>
    </row>
    <row r="39" spans="1:17" ht="15" customHeight="1">
      <c r="A39" s="303"/>
      <c r="B39" s="284" t="str">
        <f>'6) Direct - Assignment'!B38</f>
        <v/>
      </c>
      <c r="C39" s="290"/>
      <c r="D39" s="209">
        <f t="shared" si="27"/>
        <v>0</v>
      </c>
      <c r="E39" s="209">
        <f t="shared" si="27"/>
        <v>0</v>
      </c>
      <c r="F39" s="209">
        <f t="shared" si="27"/>
        <v>0</v>
      </c>
      <c r="G39" s="209">
        <f t="shared" si="27"/>
        <v>0</v>
      </c>
      <c r="H39" s="209">
        <f t="shared" si="27"/>
        <v>0</v>
      </c>
      <c r="I39" s="209">
        <f t="shared" si="27"/>
        <v>0</v>
      </c>
      <c r="J39" s="209">
        <f t="shared" si="27"/>
        <v>0</v>
      </c>
      <c r="K39" s="209">
        <f t="shared" si="27"/>
        <v>0</v>
      </c>
      <c r="L39" s="209">
        <f t="shared" si="27"/>
        <v>0</v>
      </c>
      <c r="M39" s="210">
        <f t="shared" si="28"/>
        <v>0</v>
      </c>
      <c r="N39" s="209">
        <f t="shared" si="29"/>
        <v>0</v>
      </c>
      <c r="O39" s="209">
        <f t="shared" si="29"/>
        <v>0</v>
      </c>
      <c r="P39" s="211">
        <f t="shared" si="19"/>
        <v>0</v>
      </c>
      <c r="Q39" s="212">
        <f t="shared" si="20"/>
        <v>0</v>
      </c>
    </row>
    <row r="40" spans="1:17" ht="15" customHeight="1">
      <c r="A40" s="303"/>
      <c r="B40" s="272" t="str">
        <f>'6) Direct - Assignment'!B39</f>
        <v/>
      </c>
      <c r="C40" s="290"/>
      <c r="D40" s="209">
        <f t="shared" si="27"/>
        <v>0</v>
      </c>
      <c r="E40" s="209">
        <f t="shared" si="27"/>
        <v>0</v>
      </c>
      <c r="F40" s="209">
        <f t="shared" si="27"/>
        <v>0</v>
      </c>
      <c r="G40" s="209">
        <f t="shared" si="27"/>
        <v>0</v>
      </c>
      <c r="H40" s="209">
        <f t="shared" si="27"/>
        <v>0</v>
      </c>
      <c r="I40" s="209">
        <f t="shared" si="27"/>
        <v>0</v>
      </c>
      <c r="J40" s="209">
        <f t="shared" si="27"/>
        <v>0</v>
      </c>
      <c r="K40" s="209">
        <f t="shared" si="27"/>
        <v>0</v>
      </c>
      <c r="L40" s="209">
        <f t="shared" si="27"/>
        <v>0</v>
      </c>
      <c r="M40" s="210">
        <f t="shared" si="28"/>
        <v>0</v>
      </c>
      <c r="N40" s="209">
        <f t="shared" si="29"/>
        <v>0</v>
      </c>
      <c r="O40" s="209">
        <f t="shared" si="29"/>
        <v>0</v>
      </c>
      <c r="P40" s="211">
        <f t="shared" si="19"/>
        <v>0</v>
      </c>
      <c r="Q40" s="212"/>
    </row>
    <row r="41" spans="1:17" ht="15" customHeight="1">
      <c r="A41" s="303"/>
      <c r="B41" s="284" t="str">
        <f>'6) Direct - Assignment'!B40</f>
        <v/>
      </c>
      <c r="C41" s="290"/>
      <c r="D41" s="209">
        <f t="shared" ref="D41:L44" si="30">IFERROR(+D$6/$Q$6*$C41,0)</f>
        <v>0</v>
      </c>
      <c r="E41" s="209">
        <f t="shared" si="30"/>
        <v>0</v>
      </c>
      <c r="F41" s="209">
        <f t="shared" si="30"/>
        <v>0</v>
      </c>
      <c r="G41" s="209">
        <f t="shared" si="30"/>
        <v>0</v>
      </c>
      <c r="H41" s="209">
        <f t="shared" si="30"/>
        <v>0</v>
      </c>
      <c r="I41" s="209">
        <f t="shared" si="30"/>
        <v>0</v>
      </c>
      <c r="J41" s="209">
        <f t="shared" si="30"/>
        <v>0</v>
      </c>
      <c r="K41" s="209">
        <f t="shared" si="30"/>
        <v>0</v>
      </c>
      <c r="L41" s="209">
        <f t="shared" si="30"/>
        <v>0</v>
      </c>
      <c r="M41" s="210">
        <f t="shared" ref="M41:M44" si="31">SUM(D41:L41)</f>
        <v>0</v>
      </c>
      <c r="N41" s="209">
        <f t="shared" ref="N41:O44" si="32">IFERROR(+N$6/$Q$6*$C41,0)</f>
        <v>0</v>
      </c>
      <c r="O41" s="209">
        <f t="shared" si="32"/>
        <v>0</v>
      </c>
      <c r="P41" s="211">
        <f t="shared" si="19"/>
        <v>0</v>
      </c>
      <c r="Q41" s="212">
        <f t="shared" si="20"/>
        <v>0</v>
      </c>
    </row>
    <row r="42" spans="1:17" ht="15" customHeight="1">
      <c r="A42" s="303"/>
      <c r="B42" s="284" t="str">
        <f>'6) Direct - Assignment'!B41</f>
        <v/>
      </c>
      <c r="C42" s="290"/>
      <c r="D42" s="209">
        <f t="shared" si="30"/>
        <v>0</v>
      </c>
      <c r="E42" s="209">
        <f t="shared" si="30"/>
        <v>0</v>
      </c>
      <c r="F42" s="209">
        <f t="shared" si="30"/>
        <v>0</v>
      </c>
      <c r="G42" s="209">
        <f t="shared" si="30"/>
        <v>0</v>
      </c>
      <c r="H42" s="209">
        <f t="shared" si="30"/>
        <v>0</v>
      </c>
      <c r="I42" s="209">
        <f t="shared" si="30"/>
        <v>0</v>
      </c>
      <c r="J42" s="209">
        <f t="shared" si="30"/>
        <v>0</v>
      </c>
      <c r="K42" s="209">
        <f t="shared" si="30"/>
        <v>0</v>
      </c>
      <c r="L42" s="209">
        <f t="shared" si="30"/>
        <v>0</v>
      </c>
      <c r="M42" s="210">
        <f t="shared" si="31"/>
        <v>0</v>
      </c>
      <c r="N42" s="209">
        <f t="shared" si="32"/>
        <v>0</v>
      </c>
      <c r="O42" s="209">
        <f t="shared" si="32"/>
        <v>0</v>
      </c>
      <c r="P42" s="211">
        <f t="shared" si="19"/>
        <v>0</v>
      </c>
      <c r="Q42" s="212">
        <f t="shared" si="20"/>
        <v>0</v>
      </c>
    </row>
    <row r="43" spans="1:17" ht="15" customHeight="1">
      <c r="A43" s="303"/>
      <c r="B43" s="284" t="str">
        <f>'6) Direct - Assignment'!B42</f>
        <v/>
      </c>
      <c r="C43" s="290"/>
      <c r="D43" s="209">
        <f t="shared" si="30"/>
        <v>0</v>
      </c>
      <c r="E43" s="209">
        <f t="shared" si="30"/>
        <v>0</v>
      </c>
      <c r="F43" s="209">
        <f t="shared" si="30"/>
        <v>0</v>
      </c>
      <c r="G43" s="209">
        <f t="shared" si="30"/>
        <v>0</v>
      </c>
      <c r="H43" s="209">
        <f t="shared" si="30"/>
        <v>0</v>
      </c>
      <c r="I43" s="209">
        <f t="shared" si="30"/>
        <v>0</v>
      </c>
      <c r="J43" s="209">
        <f t="shared" si="30"/>
        <v>0</v>
      </c>
      <c r="K43" s="209">
        <f t="shared" si="30"/>
        <v>0</v>
      </c>
      <c r="L43" s="209">
        <f t="shared" si="30"/>
        <v>0</v>
      </c>
      <c r="M43" s="210">
        <f t="shared" si="31"/>
        <v>0</v>
      </c>
      <c r="N43" s="209">
        <f t="shared" si="32"/>
        <v>0</v>
      </c>
      <c r="O43" s="209">
        <f t="shared" si="32"/>
        <v>0</v>
      </c>
      <c r="P43" s="211">
        <f t="shared" si="19"/>
        <v>0</v>
      </c>
      <c r="Q43" s="212">
        <f t="shared" si="20"/>
        <v>0</v>
      </c>
    </row>
    <row r="44" spans="1:17" ht="15" customHeight="1">
      <c r="A44" s="303"/>
      <c r="B44" s="272" t="str">
        <f>'6) Direct - Assignment'!B43</f>
        <v/>
      </c>
      <c r="C44" s="290"/>
      <c r="D44" s="209">
        <f t="shared" si="30"/>
        <v>0</v>
      </c>
      <c r="E44" s="209">
        <f t="shared" si="30"/>
        <v>0</v>
      </c>
      <c r="F44" s="209">
        <f t="shared" si="30"/>
        <v>0</v>
      </c>
      <c r="G44" s="209">
        <f t="shared" si="30"/>
        <v>0</v>
      </c>
      <c r="H44" s="209">
        <f t="shared" si="30"/>
        <v>0</v>
      </c>
      <c r="I44" s="209">
        <f t="shared" si="30"/>
        <v>0</v>
      </c>
      <c r="J44" s="209">
        <f t="shared" si="30"/>
        <v>0</v>
      </c>
      <c r="K44" s="209">
        <f t="shared" si="30"/>
        <v>0</v>
      </c>
      <c r="L44" s="209">
        <f t="shared" si="30"/>
        <v>0</v>
      </c>
      <c r="M44" s="210">
        <f t="shared" si="31"/>
        <v>0</v>
      </c>
      <c r="N44" s="209">
        <f t="shared" si="32"/>
        <v>0</v>
      </c>
      <c r="O44" s="209">
        <f t="shared" si="32"/>
        <v>0</v>
      </c>
      <c r="P44" s="211">
        <f t="shared" si="19"/>
        <v>0</v>
      </c>
      <c r="Q44" s="212">
        <f t="shared" si="20"/>
        <v>0</v>
      </c>
    </row>
    <row r="45" spans="1:17" ht="15" customHeight="1">
      <c r="A45" s="303"/>
      <c r="B45" s="284" t="str">
        <f>'6) Direct - Assignment'!B44</f>
        <v/>
      </c>
      <c r="C45" s="290"/>
      <c r="D45" s="209">
        <f t="shared" ref="D45:L62" si="33">IFERROR(+D$6/$Q$6*$C45,0)</f>
        <v>0</v>
      </c>
      <c r="E45" s="209">
        <f t="shared" si="33"/>
        <v>0</v>
      </c>
      <c r="F45" s="209">
        <f t="shared" si="33"/>
        <v>0</v>
      </c>
      <c r="G45" s="209">
        <f t="shared" si="33"/>
        <v>0</v>
      </c>
      <c r="H45" s="209">
        <f t="shared" si="33"/>
        <v>0</v>
      </c>
      <c r="I45" s="209">
        <f t="shared" si="33"/>
        <v>0</v>
      </c>
      <c r="J45" s="209">
        <f t="shared" si="33"/>
        <v>0</v>
      </c>
      <c r="K45" s="209">
        <f t="shared" si="33"/>
        <v>0</v>
      </c>
      <c r="L45" s="209">
        <f t="shared" si="33"/>
        <v>0</v>
      </c>
      <c r="M45" s="210">
        <f t="shared" ref="M45:M62" si="34">SUM(D45:L45)</f>
        <v>0</v>
      </c>
      <c r="N45" s="209">
        <f t="shared" ref="N45:O62" si="35">IFERROR(+N$6/$Q$6*$C45,0)</f>
        <v>0</v>
      </c>
      <c r="O45" s="209">
        <f t="shared" si="35"/>
        <v>0</v>
      </c>
      <c r="P45" s="211">
        <f t="shared" si="19"/>
        <v>0</v>
      </c>
      <c r="Q45" s="212">
        <f t="shared" si="20"/>
        <v>0</v>
      </c>
    </row>
    <row r="46" spans="1:17" ht="15" customHeight="1">
      <c r="A46" s="303"/>
      <c r="B46" s="284" t="str">
        <f>'6) Direct - Assignment'!B45</f>
        <v/>
      </c>
      <c r="C46" s="290"/>
      <c r="D46" s="209">
        <f t="shared" si="33"/>
        <v>0</v>
      </c>
      <c r="E46" s="209">
        <f t="shared" si="33"/>
        <v>0</v>
      </c>
      <c r="F46" s="209">
        <f t="shared" si="33"/>
        <v>0</v>
      </c>
      <c r="G46" s="209">
        <f t="shared" si="33"/>
        <v>0</v>
      </c>
      <c r="H46" s="209">
        <f t="shared" si="33"/>
        <v>0</v>
      </c>
      <c r="I46" s="209">
        <f t="shared" si="33"/>
        <v>0</v>
      </c>
      <c r="J46" s="209">
        <f t="shared" si="33"/>
        <v>0</v>
      </c>
      <c r="K46" s="209">
        <f t="shared" si="33"/>
        <v>0</v>
      </c>
      <c r="L46" s="209">
        <f t="shared" si="33"/>
        <v>0</v>
      </c>
      <c r="M46" s="210">
        <f t="shared" si="34"/>
        <v>0</v>
      </c>
      <c r="N46" s="209">
        <f t="shared" si="35"/>
        <v>0</v>
      </c>
      <c r="O46" s="209">
        <f t="shared" si="35"/>
        <v>0</v>
      </c>
      <c r="P46" s="211">
        <f t="shared" si="19"/>
        <v>0</v>
      </c>
      <c r="Q46" s="212">
        <f t="shared" si="20"/>
        <v>0</v>
      </c>
    </row>
    <row r="47" spans="1:17" ht="15" customHeight="1">
      <c r="A47" s="303"/>
      <c r="B47" s="284" t="str">
        <f>'6) Direct - Assignment'!B46</f>
        <v/>
      </c>
      <c r="C47" s="290"/>
      <c r="D47" s="209">
        <f t="shared" si="33"/>
        <v>0</v>
      </c>
      <c r="E47" s="209">
        <f t="shared" si="33"/>
        <v>0</v>
      </c>
      <c r="F47" s="209">
        <f t="shared" si="33"/>
        <v>0</v>
      </c>
      <c r="G47" s="209">
        <f t="shared" si="33"/>
        <v>0</v>
      </c>
      <c r="H47" s="209">
        <f t="shared" si="33"/>
        <v>0</v>
      </c>
      <c r="I47" s="209">
        <f t="shared" si="33"/>
        <v>0</v>
      </c>
      <c r="J47" s="209">
        <f t="shared" si="33"/>
        <v>0</v>
      </c>
      <c r="K47" s="209">
        <f t="shared" si="33"/>
        <v>0</v>
      </c>
      <c r="L47" s="209">
        <f t="shared" si="33"/>
        <v>0</v>
      </c>
      <c r="M47" s="210">
        <f t="shared" si="34"/>
        <v>0</v>
      </c>
      <c r="N47" s="209">
        <f t="shared" si="35"/>
        <v>0</v>
      </c>
      <c r="O47" s="209">
        <f t="shared" si="35"/>
        <v>0</v>
      </c>
      <c r="P47" s="211">
        <f t="shared" si="19"/>
        <v>0</v>
      </c>
      <c r="Q47" s="212">
        <f t="shared" si="20"/>
        <v>0</v>
      </c>
    </row>
    <row r="48" spans="1:17" ht="15" customHeight="1">
      <c r="A48" s="303"/>
      <c r="B48" s="284" t="str">
        <f>'6) Direct - Assignment'!B47</f>
        <v/>
      </c>
      <c r="C48" s="290"/>
      <c r="D48" s="209">
        <f t="shared" si="33"/>
        <v>0</v>
      </c>
      <c r="E48" s="209">
        <f t="shared" si="33"/>
        <v>0</v>
      </c>
      <c r="F48" s="209">
        <f t="shared" si="33"/>
        <v>0</v>
      </c>
      <c r="G48" s="209">
        <f t="shared" si="33"/>
        <v>0</v>
      </c>
      <c r="H48" s="209">
        <f t="shared" si="33"/>
        <v>0</v>
      </c>
      <c r="I48" s="209">
        <f t="shared" si="33"/>
        <v>0</v>
      </c>
      <c r="J48" s="209">
        <f t="shared" si="33"/>
        <v>0</v>
      </c>
      <c r="K48" s="209">
        <f t="shared" si="33"/>
        <v>0</v>
      </c>
      <c r="L48" s="209">
        <f t="shared" si="33"/>
        <v>0</v>
      </c>
      <c r="M48" s="210">
        <f t="shared" si="34"/>
        <v>0</v>
      </c>
      <c r="N48" s="209">
        <f t="shared" si="35"/>
        <v>0</v>
      </c>
      <c r="O48" s="209">
        <f t="shared" si="35"/>
        <v>0</v>
      </c>
      <c r="P48" s="211">
        <f t="shared" si="19"/>
        <v>0</v>
      </c>
      <c r="Q48" s="212">
        <f t="shared" si="20"/>
        <v>0</v>
      </c>
    </row>
    <row r="49" spans="1:17" ht="15" customHeight="1">
      <c r="A49" s="303"/>
      <c r="B49" s="284" t="str">
        <f>'6) Direct - Assignment'!B48</f>
        <v/>
      </c>
      <c r="C49" s="290"/>
      <c r="D49" s="209">
        <f t="shared" si="33"/>
        <v>0</v>
      </c>
      <c r="E49" s="209">
        <f t="shared" si="33"/>
        <v>0</v>
      </c>
      <c r="F49" s="209">
        <f t="shared" si="33"/>
        <v>0</v>
      </c>
      <c r="G49" s="209">
        <f t="shared" si="33"/>
        <v>0</v>
      </c>
      <c r="H49" s="209">
        <f t="shared" si="33"/>
        <v>0</v>
      </c>
      <c r="I49" s="209">
        <f t="shared" si="33"/>
        <v>0</v>
      </c>
      <c r="J49" s="209">
        <f t="shared" si="33"/>
        <v>0</v>
      </c>
      <c r="K49" s="209">
        <f t="shared" si="33"/>
        <v>0</v>
      </c>
      <c r="L49" s="209">
        <f t="shared" si="33"/>
        <v>0</v>
      </c>
      <c r="M49" s="210">
        <f t="shared" si="34"/>
        <v>0</v>
      </c>
      <c r="N49" s="209">
        <f t="shared" si="35"/>
        <v>0</v>
      </c>
      <c r="O49" s="209">
        <f t="shared" si="35"/>
        <v>0</v>
      </c>
      <c r="P49" s="211">
        <f t="shared" si="19"/>
        <v>0</v>
      </c>
      <c r="Q49" s="212">
        <f t="shared" si="20"/>
        <v>0</v>
      </c>
    </row>
    <row r="50" spans="1:17" ht="15" customHeight="1">
      <c r="A50" s="303"/>
      <c r="B50" s="284" t="str">
        <f>'6) Direct - Assignment'!B49</f>
        <v/>
      </c>
      <c r="C50" s="290"/>
      <c r="D50" s="209">
        <f t="shared" si="33"/>
        <v>0</v>
      </c>
      <c r="E50" s="209">
        <f t="shared" si="33"/>
        <v>0</v>
      </c>
      <c r="F50" s="209">
        <f t="shared" si="33"/>
        <v>0</v>
      </c>
      <c r="G50" s="209">
        <f t="shared" si="33"/>
        <v>0</v>
      </c>
      <c r="H50" s="209">
        <f t="shared" si="33"/>
        <v>0</v>
      </c>
      <c r="I50" s="209">
        <f t="shared" si="33"/>
        <v>0</v>
      </c>
      <c r="J50" s="209">
        <f t="shared" si="33"/>
        <v>0</v>
      </c>
      <c r="K50" s="209">
        <f t="shared" si="33"/>
        <v>0</v>
      </c>
      <c r="L50" s="209">
        <f t="shared" si="33"/>
        <v>0</v>
      </c>
      <c r="M50" s="210">
        <f t="shared" si="34"/>
        <v>0</v>
      </c>
      <c r="N50" s="209">
        <f t="shared" si="35"/>
        <v>0</v>
      </c>
      <c r="O50" s="209">
        <f t="shared" si="35"/>
        <v>0</v>
      </c>
      <c r="P50" s="211">
        <f t="shared" si="19"/>
        <v>0</v>
      </c>
      <c r="Q50" s="212">
        <f t="shared" si="20"/>
        <v>0</v>
      </c>
    </row>
    <row r="51" spans="1:17" ht="15" customHeight="1">
      <c r="A51" s="303"/>
      <c r="B51" s="284" t="str">
        <f>'6) Direct - Assignment'!B50</f>
        <v/>
      </c>
      <c r="C51" s="290"/>
      <c r="D51" s="209">
        <f t="shared" si="33"/>
        <v>0</v>
      </c>
      <c r="E51" s="209">
        <f t="shared" si="33"/>
        <v>0</v>
      </c>
      <c r="F51" s="209">
        <f t="shared" si="33"/>
        <v>0</v>
      </c>
      <c r="G51" s="209">
        <f t="shared" si="33"/>
        <v>0</v>
      </c>
      <c r="H51" s="209">
        <f t="shared" si="33"/>
        <v>0</v>
      </c>
      <c r="I51" s="209">
        <f t="shared" si="33"/>
        <v>0</v>
      </c>
      <c r="J51" s="209">
        <f t="shared" si="33"/>
        <v>0</v>
      </c>
      <c r="K51" s="209">
        <f t="shared" si="33"/>
        <v>0</v>
      </c>
      <c r="L51" s="209">
        <f t="shared" si="33"/>
        <v>0</v>
      </c>
      <c r="M51" s="210">
        <f t="shared" si="34"/>
        <v>0</v>
      </c>
      <c r="N51" s="209">
        <f t="shared" si="35"/>
        <v>0</v>
      </c>
      <c r="O51" s="209">
        <f t="shared" si="35"/>
        <v>0</v>
      </c>
      <c r="P51" s="211">
        <f t="shared" si="19"/>
        <v>0</v>
      </c>
      <c r="Q51" s="212">
        <f t="shared" si="20"/>
        <v>0</v>
      </c>
    </row>
    <row r="52" spans="1:17" ht="15" customHeight="1">
      <c r="A52" s="303"/>
      <c r="B52" s="284" t="str">
        <f>'6) Direct - Assignment'!B51</f>
        <v/>
      </c>
      <c r="C52" s="290"/>
      <c r="D52" s="209">
        <f t="shared" si="33"/>
        <v>0</v>
      </c>
      <c r="E52" s="209">
        <f t="shared" si="33"/>
        <v>0</v>
      </c>
      <c r="F52" s="209">
        <f t="shared" si="33"/>
        <v>0</v>
      </c>
      <c r="G52" s="209">
        <f t="shared" si="33"/>
        <v>0</v>
      </c>
      <c r="H52" s="209">
        <f t="shared" si="33"/>
        <v>0</v>
      </c>
      <c r="I52" s="209">
        <f t="shared" si="33"/>
        <v>0</v>
      </c>
      <c r="J52" s="209">
        <f t="shared" si="33"/>
        <v>0</v>
      </c>
      <c r="K52" s="209">
        <f t="shared" si="33"/>
        <v>0</v>
      </c>
      <c r="L52" s="209">
        <f t="shared" si="33"/>
        <v>0</v>
      </c>
      <c r="M52" s="210">
        <f t="shared" ref="M52:M61" si="36">SUM(D52:L52)</f>
        <v>0</v>
      </c>
      <c r="N52" s="209">
        <f t="shared" si="35"/>
        <v>0</v>
      </c>
      <c r="O52" s="209">
        <f t="shared" si="35"/>
        <v>0</v>
      </c>
      <c r="P52" s="211">
        <f t="shared" ref="P52:P61" si="37">SUM(N52:O52)</f>
        <v>0</v>
      </c>
      <c r="Q52" s="212">
        <f t="shared" ref="Q52:Q61" si="38">+M52+P52</f>
        <v>0</v>
      </c>
    </row>
    <row r="53" spans="1:17" ht="15" customHeight="1">
      <c r="A53" s="303"/>
      <c r="B53" s="284" t="str">
        <f>'6) Direct - Assignment'!B52</f>
        <v/>
      </c>
      <c r="C53" s="290"/>
      <c r="D53" s="209">
        <f t="shared" si="33"/>
        <v>0</v>
      </c>
      <c r="E53" s="209">
        <f t="shared" si="33"/>
        <v>0</v>
      </c>
      <c r="F53" s="209">
        <f t="shared" si="33"/>
        <v>0</v>
      </c>
      <c r="G53" s="209">
        <f t="shared" si="33"/>
        <v>0</v>
      </c>
      <c r="H53" s="209">
        <f t="shared" si="33"/>
        <v>0</v>
      </c>
      <c r="I53" s="209">
        <f t="shared" si="33"/>
        <v>0</v>
      </c>
      <c r="J53" s="209">
        <f t="shared" si="33"/>
        <v>0</v>
      </c>
      <c r="K53" s="209">
        <f t="shared" si="33"/>
        <v>0</v>
      </c>
      <c r="L53" s="209">
        <f t="shared" si="33"/>
        <v>0</v>
      </c>
      <c r="M53" s="210">
        <f t="shared" si="36"/>
        <v>0</v>
      </c>
      <c r="N53" s="209">
        <f t="shared" si="35"/>
        <v>0</v>
      </c>
      <c r="O53" s="209">
        <f t="shared" si="35"/>
        <v>0</v>
      </c>
      <c r="P53" s="211">
        <f t="shared" si="37"/>
        <v>0</v>
      </c>
      <c r="Q53" s="212">
        <f t="shared" si="38"/>
        <v>0</v>
      </c>
    </row>
    <row r="54" spans="1:17" ht="15" customHeight="1">
      <c r="A54" s="303"/>
      <c r="B54" s="284" t="str">
        <f>'6) Direct - Assignment'!B53</f>
        <v/>
      </c>
      <c r="C54" s="290"/>
      <c r="D54" s="209">
        <f t="shared" si="33"/>
        <v>0</v>
      </c>
      <c r="E54" s="209">
        <f t="shared" si="33"/>
        <v>0</v>
      </c>
      <c r="F54" s="209">
        <f t="shared" si="33"/>
        <v>0</v>
      </c>
      <c r="G54" s="209">
        <f t="shared" si="33"/>
        <v>0</v>
      </c>
      <c r="H54" s="209">
        <f t="shared" si="33"/>
        <v>0</v>
      </c>
      <c r="I54" s="209">
        <f t="shared" si="33"/>
        <v>0</v>
      </c>
      <c r="J54" s="209">
        <f t="shared" si="33"/>
        <v>0</v>
      </c>
      <c r="K54" s="209">
        <f t="shared" si="33"/>
        <v>0</v>
      </c>
      <c r="L54" s="209">
        <f t="shared" si="33"/>
        <v>0</v>
      </c>
      <c r="M54" s="210">
        <f t="shared" si="36"/>
        <v>0</v>
      </c>
      <c r="N54" s="209">
        <f t="shared" si="35"/>
        <v>0</v>
      </c>
      <c r="O54" s="209">
        <f t="shared" si="35"/>
        <v>0</v>
      </c>
      <c r="P54" s="211">
        <f t="shared" si="37"/>
        <v>0</v>
      </c>
      <c r="Q54" s="212">
        <f t="shared" si="38"/>
        <v>0</v>
      </c>
    </row>
    <row r="55" spans="1:17" ht="15" customHeight="1">
      <c r="A55" s="303"/>
      <c r="B55" s="284" t="str">
        <f>'6) Direct - Assignment'!B54</f>
        <v/>
      </c>
      <c r="C55" s="290"/>
      <c r="D55" s="209">
        <f t="shared" si="33"/>
        <v>0</v>
      </c>
      <c r="E55" s="209">
        <f t="shared" si="33"/>
        <v>0</v>
      </c>
      <c r="F55" s="209">
        <f t="shared" si="33"/>
        <v>0</v>
      </c>
      <c r="G55" s="209">
        <f t="shared" si="33"/>
        <v>0</v>
      </c>
      <c r="H55" s="209">
        <f t="shared" si="33"/>
        <v>0</v>
      </c>
      <c r="I55" s="209">
        <f t="shared" si="33"/>
        <v>0</v>
      </c>
      <c r="J55" s="209">
        <f t="shared" si="33"/>
        <v>0</v>
      </c>
      <c r="K55" s="209">
        <f t="shared" si="33"/>
        <v>0</v>
      </c>
      <c r="L55" s="209">
        <f t="shared" si="33"/>
        <v>0</v>
      </c>
      <c r="M55" s="210">
        <f t="shared" si="36"/>
        <v>0</v>
      </c>
      <c r="N55" s="209">
        <f t="shared" si="35"/>
        <v>0</v>
      </c>
      <c r="O55" s="209">
        <f t="shared" si="35"/>
        <v>0</v>
      </c>
      <c r="P55" s="211">
        <f t="shared" si="37"/>
        <v>0</v>
      </c>
      <c r="Q55" s="212">
        <f t="shared" si="38"/>
        <v>0</v>
      </c>
    </row>
    <row r="56" spans="1:17" ht="15" customHeight="1">
      <c r="A56" s="303"/>
      <c r="B56" s="284" t="str">
        <f>'6) Direct - Assignment'!B55</f>
        <v/>
      </c>
      <c r="C56" s="290"/>
      <c r="D56" s="209">
        <f t="shared" si="33"/>
        <v>0</v>
      </c>
      <c r="E56" s="209">
        <f t="shared" si="33"/>
        <v>0</v>
      </c>
      <c r="F56" s="209">
        <f t="shared" si="33"/>
        <v>0</v>
      </c>
      <c r="G56" s="209">
        <f t="shared" si="33"/>
        <v>0</v>
      </c>
      <c r="H56" s="209">
        <f t="shared" si="33"/>
        <v>0</v>
      </c>
      <c r="I56" s="209">
        <f t="shared" si="33"/>
        <v>0</v>
      </c>
      <c r="J56" s="209">
        <f t="shared" si="33"/>
        <v>0</v>
      </c>
      <c r="K56" s="209">
        <f t="shared" si="33"/>
        <v>0</v>
      </c>
      <c r="L56" s="209">
        <f t="shared" si="33"/>
        <v>0</v>
      </c>
      <c r="M56" s="210">
        <f t="shared" si="36"/>
        <v>0</v>
      </c>
      <c r="N56" s="209">
        <f t="shared" si="35"/>
        <v>0</v>
      </c>
      <c r="O56" s="209">
        <f t="shared" si="35"/>
        <v>0</v>
      </c>
      <c r="P56" s="211">
        <f t="shared" si="37"/>
        <v>0</v>
      </c>
      <c r="Q56" s="212">
        <f t="shared" si="38"/>
        <v>0</v>
      </c>
    </row>
    <row r="57" spans="1:17" ht="15" customHeight="1">
      <c r="A57" s="303"/>
      <c r="B57" s="284" t="str">
        <f>'6) Direct - Assignment'!B56</f>
        <v/>
      </c>
      <c r="C57" s="290"/>
      <c r="D57" s="209">
        <f t="shared" si="33"/>
        <v>0</v>
      </c>
      <c r="E57" s="209">
        <f t="shared" si="33"/>
        <v>0</v>
      </c>
      <c r="F57" s="209">
        <f t="shared" si="33"/>
        <v>0</v>
      </c>
      <c r="G57" s="209">
        <f t="shared" si="33"/>
        <v>0</v>
      </c>
      <c r="H57" s="209">
        <f t="shared" si="33"/>
        <v>0</v>
      </c>
      <c r="I57" s="209">
        <f t="shared" si="33"/>
        <v>0</v>
      </c>
      <c r="J57" s="209">
        <f t="shared" si="33"/>
        <v>0</v>
      </c>
      <c r="K57" s="209">
        <f t="shared" si="33"/>
        <v>0</v>
      </c>
      <c r="L57" s="209">
        <f t="shared" si="33"/>
        <v>0</v>
      </c>
      <c r="M57" s="210">
        <f t="shared" si="36"/>
        <v>0</v>
      </c>
      <c r="N57" s="209">
        <f t="shared" si="35"/>
        <v>0</v>
      </c>
      <c r="O57" s="209">
        <f t="shared" si="35"/>
        <v>0</v>
      </c>
      <c r="P57" s="211">
        <f t="shared" si="37"/>
        <v>0</v>
      </c>
      <c r="Q57" s="212">
        <f t="shared" si="38"/>
        <v>0</v>
      </c>
    </row>
    <row r="58" spans="1:17" ht="15" customHeight="1">
      <c r="A58" s="303"/>
      <c r="B58" s="284" t="str">
        <f>'6) Direct - Assignment'!B57</f>
        <v/>
      </c>
      <c r="C58" s="290"/>
      <c r="D58" s="209">
        <f t="shared" si="33"/>
        <v>0</v>
      </c>
      <c r="E58" s="209">
        <f t="shared" si="33"/>
        <v>0</v>
      </c>
      <c r="F58" s="209">
        <f t="shared" si="33"/>
        <v>0</v>
      </c>
      <c r="G58" s="209">
        <f t="shared" si="33"/>
        <v>0</v>
      </c>
      <c r="H58" s="209">
        <f t="shared" si="33"/>
        <v>0</v>
      </c>
      <c r="I58" s="209">
        <f t="shared" si="33"/>
        <v>0</v>
      </c>
      <c r="J58" s="209">
        <f t="shared" si="33"/>
        <v>0</v>
      </c>
      <c r="K58" s="209">
        <f t="shared" si="33"/>
        <v>0</v>
      </c>
      <c r="L58" s="209">
        <f t="shared" si="33"/>
        <v>0</v>
      </c>
      <c r="M58" s="210">
        <f t="shared" si="36"/>
        <v>0</v>
      </c>
      <c r="N58" s="209">
        <f t="shared" si="35"/>
        <v>0</v>
      </c>
      <c r="O58" s="209">
        <f t="shared" si="35"/>
        <v>0</v>
      </c>
      <c r="P58" s="211">
        <f t="shared" si="37"/>
        <v>0</v>
      </c>
      <c r="Q58" s="212">
        <f t="shared" si="38"/>
        <v>0</v>
      </c>
    </row>
    <row r="59" spans="1:17" ht="15" customHeight="1">
      <c r="A59" s="303"/>
      <c r="B59" s="284" t="str">
        <f>'6) Direct - Assignment'!B58</f>
        <v/>
      </c>
      <c r="C59" s="290"/>
      <c r="D59" s="209">
        <f t="shared" si="33"/>
        <v>0</v>
      </c>
      <c r="E59" s="209">
        <f t="shared" si="33"/>
        <v>0</v>
      </c>
      <c r="F59" s="209">
        <f t="shared" si="33"/>
        <v>0</v>
      </c>
      <c r="G59" s="209">
        <f t="shared" si="33"/>
        <v>0</v>
      </c>
      <c r="H59" s="209">
        <f t="shared" si="33"/>
        <v>0</v>
      </c>
      <c r="I59" s="209">
        <f t="shared" si="33"/>
        <v>0</v>
      </c>
      <c r="J59" s="209">
        <f t="shared" si="33"/>
        <v>0</v>
      </c>
      <c r="K59" s="209">
        <f t="shared" si="33"/>
        <v>0</v>
      </c>
      <c r="L59" s="209">
        <f t="shared" si="33"/>
        <v>0</v>
      </c>
      <c r="M59" s="210">
        <f t="shared" si="36"/>
        <v>0</v>
      </c>
      <c r="N59" s="209">
        <f t="shared" si="35"/>
        <v>0</v>
      </c>
      <c r="O59" s="209">
        <f t="shared" si="35"/>
        <v>0</v>
      </c>
      <c r="P59" s="211">
        <f t="shared" si="37"/>
        <v>0</v>
      </c>
      <c r="Q59" s="212">
        <f t="shared" si="38"/>
        <v>0</v>
      </c>
    </row>
    <row r="60" spans="1:17" ht="15" customHeight="1">
      <c r="A60" s="303"/>
      <c r="B60" s="284" t="str">
        <f>'6) Direct - Assignment'!B59</f>
        <v/>
      </c>
      <c r="C60" s="290"/>
      <c r="D60" s="209">
        <f t="shared" si="33"/>
        <v>0</v>
      </c>
      <c r="E60" s="209">
        <f t="shared" si="33"/>
        <v>0</v>
      </c>
      <c r="F60" s="209">
        <f t="shared" si="33"/>
        <v>0</v>
      </c>
      <c r="G60" s="209">
        <f t="shared" si="33"/>
        <v>0</v>
      </c>
      <c r="H60" s="209">
        <f t="shared" si="33"/>
        <v>0</v>
      </c>
      <c r="I60" s="209">
        <f t="shared" si="33"/>
        <v>0</v>
      </c>
      <c r="J60" s="209">
        <f t="shared" si="33"/>
        <v>0</v>
      </c>
      <c r="K60" s="209">
        <f t="shared" si="33"/>
        <v>0</v>
      </c>
      <c r="L60" s="209">
        <f t="shared" si="33"/>
        <v>0</v>
      </c>
      <c r="M60" s="210">
        <f t="shared" si="36"/>
        <v>0</v>
      </c>
      <c r="N60" s="209">
        <f t="shared" si="35"/>
        <v>0</v>
      </c>
      <c r="O60" s="209">
        <f t="shared" si="35"/>
        <v>0</v>
      </c>
      <c r="P60" s="211">
        <f t="shared" si="37"/>
        <v>0</v>
      </c>
      <c r="Q60" s="212">
        <f t="shared" si="38"/>
        <v>0</v>
      </c>
    </row>
    <row r="61" spans="1:17" ht="15" customHeight="1">
      <c r="A61" s="303"/>
      <c r="B61" s="284" t="str">
        <f>'6) Direct - Assignment'!B60</f>
        <v/>
      </c>
      <c r="C61" s="290"/>
      <c r="D61" s="209">
        <f t="shared" si="33"/>
        <v>0</v>
      </c>
      <c r="E61" s="209">
        <f t="shared" si="33"/>
        <v>0</v>
      </c>
      <c r="F61" s="209">
        <f t="shared" si="33"/>
        <v>0</v>
      </c>
      <c r="G61" s="209">
        <f t="shared" si="33"/>
        <v>0</v>
      </c>
      <c r="H61" s="209">
        <f t="shared" si="33"/>
        <v>0</v>
      </c>
      <c r="I61" s="209">
        <f t="shared" si="33"/>
        <v>0</v>
      </c>
      <c r="J61" s="209">
        <f t="shared" si="33"/>
        <v>0</v>
      </c>
      <c r="K61" s="209">
        <f t="shared" si="33"/>
        <v>0</v>
      </c>
      <c r="L61" s="209">
        <f t="shared" si="33"/>
        <v>0</v>
      </c>
      <c r="M61" s="210">
        <f t="shared" si="36"/>
        <v>0</v>
      </c>
      <c r="N61" s="209">
        <f t="shared" si="35"/>
        <v>0</v>
      </c>
      <c r="O61" s="209">
        <f t="shared" si="35"/>
        <v>0</v>
      </c>
      <c r="P61" s="211">
        <f t="shared" si="37"/>
        <v>0</v>
      </c>
      <c r="Q61" s="212">
        <f t="shared" si="38"/>
        <v>0</v>
      </c>
    </row>
    <row r="62" spans="1:17" ht="15" customHeight="1">
      <c r="A62" s="303"/>
      <c r="B62" s="284" t="str">
        <f>'6) Direct - Assignment'!B61</f>
        <v/>
      </c>
      <c r="C62" s="290"/>
      <c r="D62" s="209">
        <f t="shared" si="33"/>
        <v>0</v>
      </c>
      <c r="E62" s="209">
        <f t="shared" si="33"/>
        <v>0</v>
      </c>
      <c r="F62" s="209">
        <f t="shared" si="33"/>
        <v>0</v>
      </c>
      <c r="G62" s="209">
        <f t="shared" si="33"/>
        <v>0</v>
      </c>
      <c r="H62" s="209">
        <f t="shared" si="33"/>
        <v>0</v>
      </c>
      <c r="I62" s="209">
        <f t="shared" si="33"/>
        <v>0</v>
      </c>
      <c r="J62" s="209">
        <f t="shared" si="33"/>
        <v>0</v>
      </c>
      <c r="K62" s="209">
        <f t="shared" si="33"/>
        <v>0</v>
      </c>
      <c r="L62" s="209">
        <f t="shared" si="33"/>
        <v>0</v>
      </c>
      <c r="M62" s="210">
        <f t="shared" si="34"/>
        <v>0</v>
      </c>
      <c r="N62" s="209">
        <f t="shared" si="35"/>
        <v>0</v>
      </c>
      <c r="O62" s="209">
        <f t="shared" si="35"/>
        <v>0</v>
      </c>
      <c r="P62" s="211">
        <f t="shared" si="19"/>
        <v>0</v>
      </c>
      <c r="Q62" s="212">
        <f t="shared" si="20"/>
        <v>0</v>
      </c>
    </row>
    <row r="63" spans="1:17" ht="15" customHeight="1">
      <c r="A63" s="303"/>
      <c r="B63" s="285" t="str">
        <f>'6) Direct - Assignment'!B62</f>
        <v>TOTAL EXPENSES before Allocation</v>
      </c>
      <c r="C63" s="286">
        <f>SUM(C26:C62)</f>
        <v>0</v>
      </c>
      <c r="D63" s="225">
        <f>SUM(D26:D62)</f>
        <v>0</v>
      </c>
      <c r="E63" s="225">
        <f t="shared" ref="E63:L63" si="39">SUM(E26:E62)</f>
        <v>0</v>
      </c>
      <c r="F63" s="225">
        <f t="shared" si="39"/>
        <v>0</v>
      </c>
      <c r="G63" s="225">
        <f t="shared" si="39"/>
        <v>0</v>
      </c>
      <c r="H63" s="225">
        <f t="shared" si="39"/>
        <v>0</v>
      </c>
      <c r="I63" s="225">
        <f t="shared" si="39"/>
        <v>0</v>
      </c>
      <c r="J63" s="225">
        <f t="shared" si="39"/>
        <v>0</v>
      </c>
      <c r="K63" s="225">
        <f t="shared" si="39"/>
        <v>0</v>
      </c>
      <c r="L63" s="225">
        <f t="shared" si="39"/>
        <v>0</v>
      </c>
      <c r="M63" s="226">
        <f>SUM(M26:M62)</f>
        <v>0</v>
      </c>
      <c r="N63" s="225">
        <f t="shared" ref="N63" si="40">SUM(N26:N62)</f>
        <v>0</v>
      </c>
      <c r="O63" s="225">
        <f>SUM(O26:O62)</f>
        <v>0</v>
      </c>
      <c r="P63" s="227">
        <f>SUM(P26:P62)</f>
        <v>0</v>
      </c>
      <c r="Q63" s="228">
        <f>SUM(Q26:Q62)</f>
        <v>0</v>
      </c>
    </row>
    <row r="64" spans="1:17" ht="15" customHeight="1">
      <c r="A64" s="291"/>
      <c r="B64" s="284" t="str">
        <f>'6) Direct - Assignment'!B63</f>
        <v>Indirect Allocation</v>
      </c>
      <c r="C64" s="288"/>
      <c r="D64" s="282"/>
      <c r="E64" s="282"/>
      <c r="F64" s="282"/>
      <c r="G64" s="282"/>
      <c r="H64" s="282"/>
      <c r="I64" s="282"/>
      <c r="J64" s="282"/>
      <c r="K64" s="282"/>
      <c r="L64" s="282"/>
      <c r="M64" s="210"/>
      <c r="N64" s="282"/>
      <c r="O64" s="282"/>
      <c r="P64" s="211"/>
      <c r="Q64" s="212"/>
    </row>
    <row r="65" spans="1:17" ht="15" customHeight="1">
      <c r="A65" s="291"/>
      <c r="B65" s="275" t="str">
        <f>'6) Direct - Assignment'!B64</f>
        <v>TOTAL EXPENSES + Indirect</v>
      </c>
      <c r="C65" s="288"/>
      <c r="D65" s="282"/>
      <c r="E65" s="282"/>
      <c r="F65" s="282"/>
      <c r="G65" s="282"/>
      <c r="H65" s="282"/>
      <c r="I65" s="282"/>
      <c r="J65" s="282"/>
      <c r="K65" s="282"/>
      <c r="L65" s="282"/>
      <c r="M65" s="210"/>
      <c r="N65" s="282"/>
      <c r="O65" s="282"/>
      <c r="P65" s="211"/>
      <c r="Q65" s="212"/>
    </row>
    <row r="66" spans="1:17" ht="15" customHeight="1">
      <c r="A66" s="291"/>
      <c r="B66" s="284" t="str">
        <f>'6) Direct - Assignment'!B65</f>
        <v>Fundraising Allocation</v>
      </c>
      <c r="C66" s="288"/>
      <c r="D66" s="282"/>
      <c r="E66" s="282"/>
      <c r="F66" s="282"/>
      <c r="G66" s="282"/>
      <c r="H66" s="282"/>
      <c r="I66" s="282"/>
      <c r="J66" s="282"/>
      <c r="K66" s="282"/>
      <c r="L66" s="282"/>
      <c r="M66" s="210"/>
      <c r="N66" s="282"/>
      <c r="O66" s="282"/>
      <c r="P66" s="211"/>
      <c r="Q66" s="212"/>
    </row>
    <row r="67" spans="1:17" ht="15" customHeight="1">
      <c r="A67" s="291"/>
      <c r="B67" s="275" t="str">
        <f>'6) Direct - Assignment'!B66</f>
        <v>TOTAL EXPENSES + All Allocation</v>
      </c>
      <c r="C67" s="288"/>
      <c r="D67" s="282"/>
      <c r="E67" s="282"/>
      <c r="F67" s="282"/>
      <c r="G67" s="282"/>
      <c r="H67" s="282"/>
      <c r="I67" s="282"/>
      <c r="J67" s="282"/>
      <c r="K67" s="282"/>
      <c r="L67" s="282"/>
      <c r="M67" s="210"/>
      <c r="N67" s="282"/>
      <c r="O67" s="282"/>
      <c r="P67" s="211"/>
      <c r="Q67" s="212"/>
    </row>
    <row r="68" spans="1:17" ht="15" customHeight="1" thickBot="1">
      <c r="A68" s="237"/>
      <c r="B68" s="232" t="str">
        <f>'6) Direct - Assignment'!B67</f>
        <v>Change in Net Assets</v>
      </c>
      <c r="C68" s="233"/>
      <c r="D68" s="233"/>
      <c r="E68" s="233"/>
      <c r="F68" s="233"/>
      <c r="G68" s="233"/>
      <c r="H68" s="233"/>
      <c r="I68" s="233"/>
      <c r="J68" s="233"/>
      <c r="K68" s="233"/>
      <c r="L68" s="233"/>
      <c r="M68" s="234"/>
      <c r="N68" s="233"/>
      <c r="O68" s="233"/>
      <c r="P68" s="289"/>
      <c r="Q68" s="236"/>
    </row>
    <row r="69" spans="1:17" ht="12.75" thickTop="1"/>
  </sheetData>
  <mergeCells count="7">
    <mergeCell ref="A1:B1"/>
    <mergeCell ref="A11:A14"/>
    <mergeCell ref="D2:M2"/>
    <mergeCell ref="N2:P2"/>
    <mergeCell ref="D3:M3"/>
    <mergeCell ref="N3:P3"/>
    <mergeCell ref="A6:A8"/>
  </mergeCells>
  <conditionalFormatting sqref="D5:L5 N5:O5 C10:C16 C18:C23 C32:C51 C62">
    <cfRule type="expression" dxfId="37" priority="5">
      <formula>$C$2="Enter Name of Method Here"</formula>
    </cfRule>
  </conditionalFormatting>
  <conditionalFormatting sqref="C52:C61">
    <cfRule type="expression" dxfId="36" priority="2">
      <formula>$C$2="Enter Name of Method Here"</formula>
    </cfRule>
  </conditionalFormatting>
  <printOptions horizontalCentered="1"/>
  <pageMargins left="0.25" right="0.25" top="0.5" bottom="0.25" header="0.3" footer="0.3"/>
  <pageSetup scale="57" orientation="landscape" r:id="rId1"/>
  <extLst>
    <ext xmlns:x14="http://schemas.microsoft.com/office/spreadsheetml/2009/9/main" uri="{78C0D931-6437-407d-A8EE-F0AAD7539E65}">
      <x14:conditionalFormattings>
        <x14:conditionalFormatting xmlns:xm="http://schemas.microsoft.com/office/excel/2006/main">
          <x14:cfRule type="expression" priority="28" id="{62A3F8A2-9A8B-4F8C-8D84-B697CC4C03BC}">
            <xm:f>'3) Your Chart of Accounts'!$C9=0</xm:f>
            <x14:dxf>
              <fill>
                <patternFill>
                  <bgColor theme="0" tint="-0.14996795556505021"/>
                </patternFill>
              </fill>
            </x14:dxf>
          </x14:cfRule>
          <xm:sqref>C10:C16 C18:C23 C32:C62</xm:sqref>
        </x14:conditionalFormatting>
        <x14:conditionalFormatting xmlns:xm="http://schemas.microsoft.com/office/excel/2006/main">
          <x14:cfRule type="expression" priority="21" id="{56F7139D-6658-40C8-BDD2-6A4E20BE1012}">
            <xm:f>'2) Your Programs'!$B$15=0</xm:f>
            <x14:dxf>
              <fill>
                <patternFill>
                  <bgColor theme="0" tint="-0.14996795556505021"/>
                </patternFill>
              </fill>
            </x14:dxf>
          </x14:cfRule>
          <xm:sqref>D5</xm:sqref>
        </x14:conditionalFormatting>
        <x14:conditionalFormatting xmlns:xm="http://schemas.microsoft.com/office/excel/2006/main">
          <x14:cfRule type="expression" priority="20" id="{1A3D75C6-C2A9-410A-B67E-1F5CF72CB231}">
            <xm:f>'2) Your Programs'!$B$16=0</xm:f>
            <x14:dxf>
              <fill>
                <patternFill>
                  <bgColor theme="0" tint="-0.14996795556505021"/>
                </patternFill>
              </fill>
            </x14:dxf>
          </x14:cfRule>
          <xm:sqref>E5</xm:sqref>
        </x14:conditionalFormatting>
        <x14:conditionalFormatting xmlns:xm="http://schemas.microsoft.com/office/excel/2006/main">
          <x14:cfRule type="expression" priority="19" id="{A51BDC12-43D5-40BB-A3EC-3DAE8669D62A}">
            <xm:f>'2) Your Programs'!$B$17=0</xm:f>
            <x14:dxf>
              <fill>
                <patternFill>
                  <bgColor theme="0" tint="-0.14996795556505021"/>
                </patternFill>
              </fill>
            </x14:dxf>
          </x14:cfRule>
          <xm:sqref>F5</xm:sqref>
        </x14:conditionalFormatting>
        <x14:conditionalFormatting xmlns:xm="http://schemas.microsoft.com/office/excel/2006/main">
          <x14:cfRule type="expression" priority="18" id="{967FAC3A-1791-4158-9833-A62CEFF5D4F0}">
            <xm:f>'2) Your Programs'!$B$18=0</xm:f>
            <x14:dxf>
              <fill>
                <patternFill>
                  <bgColor theme="0" tint="-0.14996795556505021"/>
                </patternFill>
              </fill>
            </x14:dxf>
          </x14:cfRule>
          <xm:sqref>G5</xm:sqref>
        </x14:conditionalFormatting>
        <x14:conditionalFormatting xmlns:xm="http://schemas.microsoft.com/office/excel/2006/main">
          <x14:cfRule type="expression" priority="17" id="{26B374B8-7D3D-47A1-B79F-788C141503F9}">
            <xm:f>'2) Your Programs'!$B$19=0</xm:f>
            <x14:dxf>
              <fill>
                <patternFill>
                  <bgColor theme="0" tint="-0.14996795556505021"/>
                </patternFill>
              </fill>
            </x14:dxf>
          </x14:cfRule>
          <xm:sqref>H5</xm:sqref>
        </x14:conditionalFormatting>
        <x14:conditionalFormatting xmlns:xm="http://schemas.microsoft.com/office/excel/2006/main">
          <x14:cfRule type="expression" priority="16" id="{6207D69B-82A7-4990-9759-D4A6CF13F7EE}">
            <xm:f>'2) Your Programs'!$B$20=0</xm:f>
            <x14:dxf>
              <fill>
                <patternFill>
                  <bgColor theme="0" tint="-0.14996795556505021"/>
                </patternFill>
              </fill>
            </x14:dxf>
          </x14:cfRule>
          <xm:sqref>I5</xm:sqref>
        </x14:conditionalFormatting>
        <x14:conditionalFormatting xmlns:xm="http://schemas.microsoft.com/office/excel/2006/main">
          <x14:cfRule type="expression" priority="15" id="{48BC71B1-8055-45B4-BA12-A05BDB651AD7}">
            <xm:f>'2) Your Programs'!$B$21=0</xm:f>
            <x14:dxf>
              <fill>
                <patternFill>
                  <bgColor theme="0" tint="-0.14996795556505021"/>
                </patternFill>
              </fill>
            </x14:dxf>
          </x14:cfRule>
          <xm:sqref>J5</xm:sqref>
        </x14:conditionalFormatting>
        <x14:conditionalFormatting xmlns:xm="http://schemas.microsoft.com/office/excel/2006/main">
          <x14:cfRule type="expression" priority="14" id="{0008FF04-8E2D-4A2F-BFE2-B2E46340C1D4}">
            <xm:f>'2) Your Programs'!$B$22=0</xm:f>
            <x14:dxf>
              <fill>
                <patternFill>
                  <bgColor theme="0" tint="-0.14996795556505021"/>
                </patternFill>
              </fill>
            </x14:dxf>
          </x14:cfRule>
          <xm:sqref>K5</xm:sqref>
        </x14:conditionalFormatting>
        <x14:conditionalFormatting xmlns:xm="http://schemas.microsoft.com/office/excel/2006/main">
          <x14:cfRule type="expression" priority="13" id="{0224D321-709D-4C9F-BD2E-6C611DCC68D0}">
            <xm:f>'2) Your Programs'!$B$23=0</xm:f>
            <x14:dxf>
              <fill>
                <patternFill>
                  <bgColor theme="0" tint="-0.14996795556505021"/>
                </patternFill>
              </fill>
            </x14:dxf>
          </x14:cfRule>
          <xm:sqref>L5</xm:sqref>
        </x14:conditionalFormatting>
        <x14:conditionalFormatting xmlns:xm="http://schemas.microsoft.com/office/excel/2006/main">
          <x14:cfRule type="expression" priority="12" id="{BA04CEBB-7074-4DC2-8701-1FAA26FA5060}">
            <xm:f>'2) Your Programs'!$B$15=0</xm:f>
            <x14:dxf>
              <fill>
                <patternFill>
                  <bgColor theme="0" tint="-0.14996795556505021"/>
                </patternFill>
              </fill>
            </x14:dxf>
          </x14:cfRule>
          <xm:sqref>C15:C16</xm:sqref>
        </x14:conditionalFormatting>
        <x14:conditionalFormatting xmlns:xm="http://schemas.microsoft.com/office/excel/2006/main">
          <x14:cfRule type="expression" priority="7" id="{E607D34A-8894-4986-935F-14933C942476}">
            <xm:f>'2) Your Programs'!$B$15=0</xm:f>
            <x14:dxf>
              <fill>
                <patternFill>
                  <bgColor theme="0" tint="-0.14996795556505021"/>
                </patternFill>
              </fill>
            </x14:dxf>
          </x14:cfRule>
          <xm:sqref>N5</xm:sqref>
        </x14:conditionalFormatting>
        <x14:conditionalFormatting xmlns:xm="http://schemas.microsoft.com/office/excel/2006/main">
          <x14:cfRule type="expression" priority="6" id="{38F95E12-5A62-44BD-A99A-3A2144EAE842}">
            <xm:f>'2) Your Programs'!$B$15=0</xm:f>
            <x14:dxf>
              <fill>
                <patternFill>
                  <bgColor theme="0" tint="-0.14996795556505021"/>
                </patternFill>
              </fill>
            </x14:dxf>
          </x14:cfRule>
          <xm:sqref>O5</xm:sqref>
        </x14:conditionalFormatting>
        <x14:conditionalFormatting xmlns:xm="http://schemas.microsoft.com/office/excel/2006/main">
          <x14:cfRule type="expression" priority="4" id="{A4192154-15C0-4B65-928A-DF496141AF36}">
            <xm:f>'3) Your Chart of Accounts'!$B31="H"</xm:f>
            <x14:dxf>
              <font>
                <b/>
                <i/>
              </font>
            </x14:dxf>
          </x14:cfRule>
          <xm:sqref>B32:B62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69"/>
  <sheetViews>
    <sheetView workbookViewId="0">
      <pane xSplit="3" ySplit="4" topLeftCell="D65" activePane="bottomRight" state="frozen"/>
      <selection pane="bottomRight" sqref="A1:B1"/>
      <selection pane="bottomLeft" activeCell="A5" sqref="A5"/>
      <selection pane="topRight" activeCell="D1" sqref="D1"/>
    </sheetView>
  </sheetViews>
  <sheetFormatPr defaultRowHeight="12"/>
  <cols>
    <col min="1" max="1" width="27.77734375" style="2" customWidth="1"/>
    <col min="2" max="2" width="28.77734375" style="2" customWidth="1"/>
    <col min="3" max="3" width="12.77734375" style="2" customWidth="1"/>
    <col min="4" max="12" width="8.77734375" style="2" customWidth="1"/>
    <col min="13" max="13" width="10.77734375" style="2" customWidth="1"/>
    <col min="14" max="15" width="8.77734375" style="2" customWidth="1"/>
    <col min="16" max="16" width="9.77734375" style="2" customWidth="1"/>
    <col min="17" max="16384" width="8.88671875" style="2"/>
  </cols>
  <sheetData>
    <row r="1" spans="1:17" ht="15" customHeight="1">
      <c r="A1" s="426" t="str">
        <f>IF('2) Your Programs'!B6="","",'2) Your Programs'!B6)</f>
        <v/>
      </c>
      <c r="B1" s="426"/>
      <c r="C1" s="239"/>
      <c r="D1" s="184"/>
      <c r="E1" s="184"/>
      <c r="F1" s="185"/>
      <c r="G1" s="185"/>
      <c r="H1" s="185"/>
      <c r="I1" s="185"/>
      <c r="J1" s="185"/>
      <c r="K1" s="185"/>
      <c r="L1" s="185"/>
      <c r="M1" s="185"/>
      <c r="N1" s="185"/>
      <c r="O1" s="185"/>
      <c r="P1" s="185"/>
      <c r="Q1" s="185"/>
    </row>
    <row r="2" spans="1:17" ht="15.75">
      <c r="A2" s="186" t="s">
        <v>136</v>
      </c>
      <c r="B2" s="292" t="s">
        <v>130</v>
      </c>
      <c r="C2" s="301"/>
      <c r="D2" s="414" t="s">
        <v>116</v>
      </c>
      <c r="E2" s="414"/>
      <c r="F2" s="414"/>
      <c r="G2" s="414"/>
      <c r="H2" s="414"/>
      <c r="I2" s="414"/>
      <c r="J2" s="414"/>
      <c r="K2" s="414"/>
      <c r="L2" s="414"/>
      <c r="M2" s="415"/>
      <c r="N2" s="416" t="s">
        <v>117</v>
      </c>
      <c r="O2" s="416"/>
      <c r="P2" s="417"/>
      <c r="Q2" s="187" t="s">
        <v>103</v>
      </c>
    </row>
    <row r="3" spans="1:17" ht="15" customHeight="1" thickBot="1">
      <c r="A3" s="67" t="s">
        <v>118</v>
      </c>
      <c r="B3" s="189" t="s">
        <v>21</v>
      </c>
      <c r="C3" s="241"/>
      <c r="D3" s="418"/>
      <c r="E3" s="418"/>
      <c r="F3" s="418"/>
      <c r="G3" s="418"/>
      <c r="H3" s="418"/>
      <c r="I3" s="418"/>
      <c r="J3" s="418"/>
      <c r="K3" s="418"/>
      <c r="L3" s="418"/>
      <c r="M3" s="419"/>
      <c r="N3" s="420"/>
      <c r="O3" s="420"/>
      <c r="P3" s="421"/>
      <c r="Q3" s="242"/>
    </row>
    <row r="4" spans="1:17" ht="36">
      <c r="A4" s="195">
        <f>+'2) Your Programs'!$B$10</f>
        <v>0</v>
      </c>
      <c r="B4" s="195"/>
      <c r="C4" s="293" t="s">
        <v>123</v>
      </c>
      <c r="D4" s="196" t="str">
        <f>IF(+'2) Your Programs'!B15=0,"",'2) Your Programs'!B15)</f>
        <v/>
      </c>
      <c r="E4" s="196" t="str">
        <f>IF('2) Your Programs'!B16=0,"",'2) Your Programs'!B16)</f>
        <v/>
      </c>
      <c r="F4" s="196" t="str">
        <f>IF('2) Your Programs'!B17=0,"",'2) Your Programs'!B17)</f>
        <v/>
      </c>
      <c r="G4" s="196" t="str">
        <f>IF('2) Your Programs'!B18=0,"",'2) Your Programs'!B18)</f>
        <v/>
      </c>
      <c r="H4" s="196" t="str">
        <f>IF('2) Your Programs'!B19=0,"",'2) Your Programs'!B19)</f>
        <v/>
      </c>
      <c r="I4" s="196" t="str">
        <f>IF('2) Your Programs'!B20=0,"",'2) Your Programs'!B20)</f>
        <v/>
      </c>
      <c r="J4" s="196" t="str">
        <f>IF('2) Your Programs'!B21=0,"",'2) Your Programs'!B21)</f>
        <v/>
      </c>
      <c r="K4" s="196" t="str">
        <f>IF('2) Your Programs'!B22=0,"",'2) Your Programs'!B22)</f>
        <v/>
      </c>
      <c r="L4" s="196" t="str">
        <f>IF('2) Your Programs'!B23=0,"",'2) Your Programs'!B23)</f>
        <v/>
      </c>
      <c r="M4" s="247" t="s">
        <v>112</v>
      </c>
      <c r="N4" s="196" t="str">
        <f>+'2) Your Programs'!B24</f>
        <v>Management and General (Admin)</v>
      </c>
      <c r="O4" s="196" t="str">
        <f>+'2) Your Programs'!B25</f>
        <v>Fundraising</v>
      </c>
      <c r="P4" s="249" t="s">
        <v>112</v>
      </c>
      <c r="Q4" s="250"/>
    </row>
    <row r="5" spans="1:17" ht="15" customHeight="1">
      <c r="A5" s="294" t="s">
        <v>28</v>
      </c>
      <c r="B5" s="251" t="s">
        <v>132</v>
      </c>
      <c r="C5" s="252"/>
      <c r="D5" s="302"/>
      <c r="E5" s="302"/>
      <c r="F5" s="302"/>
      <c r="G5" s="302"/>
      <c r="H5" s="302"/>
      <c r="I5" s="302"/>
      <c r="J5" s="302"/>
      <c r="K5" s="302"/>
      <c r="L5" s="302"/>
      <c r="M5" s="295">
        <f>SUM(D5:L5)</f>
        <v>0</v>
      </c>
      <c r="N5" s="302"/>
      <c r="O5" s="302"/>
      <c r="P5" s="296">
        <f>SUM(N5:O5)</f>
        <v>0</v>
      </c>
      <c r="Q5" s="297">
        <f>+M5+P5</f>
        <v>0</v>
      </c>
    </row>
    <row r="6" spans="1:17" ht="15" customHeight="1">
      <c r="A6" s="422" t="s">
        <v>133</v>
      </c>
      <c r="B6" s="252" t="s">
        <v>134</v>
      </c>
      <c r="C6" s="252"/>
      <c r="D6" s="298">
        <f>IFERROR(+D5/$Q5,0)</f>
        <v>0</v>
      </c>
      <c r="E6" s="298">
        <f t="shared" ref="E6:L6" si="0">IFERROR(+E5/$Q5,0)</f>
        <v>0</v>
      </c>
      <c r="F6" s="298">
        <f t="shared" si="0"/>
        <v>0</v>
      </c>
      <c r="G6" s="298">
        <f t="shared" si="0"/>
        <v>0</v>
      </c>
      <c r="H6" s="298">
        <f t="shared" si="0"/>
        <v>0</v>
      </c>
      <c r="I6" s="298">
        <f t="shared" si="0"/>
        <v>0</v>
      </c>
      <c r="J6" s="298">
        <f t="shared" si="0"/>
        <v>0</v>
      </c>
      <c r="K6" s="298">
        <f t="shared" si="0"/>
        <v>0</v>
      </c>
      <c r="L6" s="298">
        <f t="shared" si="0"/>
        <v>0</v>
      </c>
      <c r="M6" s="264">
        <f>SUM(D6:L6)</f>
        <v>0</v>
      </c>
      <c r="N6" s="298">
        <f t="shared" ref="N6:O6" si="1">IFERROR(+N5/$Q5,0)</f>
        <v>0</v>
      </c>
      <c r="O6" s="298">
        <f t="shared" si="1"/>
        <v>0</v>
      </c>
      <c r="P6" s="265">
        <f>SUM(N6:O6)</f>
        <v>0</v>
      </c>
      <c r="Q6" s="266">
        <f>+M6+P6</f>
        <v>0</v>
      </c>
    </row>
    <row r="7" spans="1:17" ht="15" customHeight="1">
      <c r="A7" s="422"/>
      <c r="B7" s="267"/>
      <c r="C7" s="267"/>
      <c r="D7" s="205"/>
      <c r="E7" s="205"/>
      <c r="F7" s="205"/>
      <c r="G7" s="205"/>
      <c r="H7" s="205"/>
      <c r="I7" s="205"/>
      <c r="J7" s="205"/>
      <c r="K7" s="205"/>
      <c r="L7" s="205"/>
      <c r="M7" s="206"/>
      <c r="N7" s="205"/>
      <c r="O7" s="205"/>
      <c r="P7" s="207"/>
      <c r="Q7" s="208"/>
    </row>
    <row r="8" spans="1:17" ht="15" customHeight="1">
      <c r="A8" s="422"/>
      <c r="B8" s="270" t="s">
        <v>39</v>
      </c>
      <c r="C8" s="270"/>
      <c r="D8" s="205"/>
      <c r="E8" s="205"/>
      <c r="F8" s="205"/>
      <c r="G8" s="205"/>
      <c r="H8" s="205"/>
      <c r="I8" s="205"/>
      <c r="J8" s="205"/>
      <c r="K8" s="205"/>
      <c r="L8" s="205"/>
      <c r="M8" s="206"/>
      <c r="N8" s="205"/>
      <c r="O8" s="205"/>
      <c r="P8" s="207"/>
      <c r="Q8" s="208"/>
    </row>
    <row r="9" spans="1:17" ht="15" customHeight="1">
      <c r="A9" s="299"/>
      <c r="B9" s="272" t="str">
        <f>'6) Direct - Assignment'!B8</f>
        <v>Contributed Support</v>
      </c>
      <c r="C9" s="272"/>
      <c r="D9" s="209"/>
      <c r="E9" s="209"/>
      <c r="F9" s="209"/>
      <c r="G9" s="209"/>
      <c r="H9" s="209"/>
      <c r="I9" s="209"/>
      <c r="J9" s="209"/>
      <c r="K9" s="209"/>
      <c r="L9" s="209"/>
      <c r="M9" s="210"/>
      <c r="N9" s="209"/>
      <c r="O9" s="209"/>
      <c r="P9" s="211"/>
      <c r="Q9" s="212"/>
    </row>
    <row r="10" spans="1:17" ht="15" customHeight="1">
      <c r="A10" s="294" t="s">
        <v>28</v>
      </c>
      <c r="B10" s="274" t="str">
        <f>'6) Direct - Assignment'!B9</f>
        <v/>
      </c>
      <c r="C10" s="290"/>
      <c r="D10" s="209">
        <f>IFERROR(+D$6/$M$6*$C10,0)</f>
        <v>0</v>
      </c>
      <c r="E10" s="209">
        <f t="shared" ref="E10:L15" si="2">IFERROR(+E$6/$M$6*$C10,0)</f>
        <v>0</v>
      </c>
      <c r="F10" s="209">
        <f t="shared" si="2"/>
        <v>0</v>
      </c>
      <c r="G10" s="209">
        <f t="shared" si="2"/>
        <v>0</v>
      </c>
      <c r="H10" s="209">
        <f t="shared" si="2"/>
        <v>0</v>
      </c>
      <c r="I10" s="209">
        <f t="shared" si="2"/>
        <v>0</v>
      </c>
      <c r="J10" s="209">
        <f t="shared" si="2"/>
        <v>0</v>
      </c>
      <c r="K10" s="209">
        <f t="shared" si="2"/>
        <v>0</v>
      </c>
      <c r="L10" s="209">
        <f t="shared" si="2"/>
        <v>0</v>
      </c>
      <c r="M10" s="210">
        <f>SUM(D10:L10)</f>
        <v>0</v>
      </c>
      <c r="N10" s="209"/>
      <c r="O10" s="209"/>
      <c r="P10" s="211">
        <f>SUM(N10:O10)</f>
        <v>0</v>
      </c>
      <c r="Q10" s="212">
        <f>+M10+P10</f>
        <v>0</v>
      </c>
    </row>
    <row r="11" spans="1:17" ht="15" customHeight="1">
      <c r="A11" s="422" t="s">
        <v>135</v>
      </c>
      <c r="B11" s="274" t="str">
        <f>'6) Direct - Assignment'!B10</f>
        <v/>
      </c>
      <c r="C11" s="290"/>
      <c r="D11" s="209">
        <f t="shared" ref="D11:D15" si="3">IFERROR(+D$6/$M$6*$C11,0)</f>
        <v>0</v>
      </c>
      <c r="E11" s="209">
        <f t="shared" si="2"/>
        <v>0</v>
      </c>
      <c r="F11" s="209">
        <f t="shared" si="2"/>
        <v>0</v>
      </c>
      <c r="G11" s="209">
        <f t="shared" si="2"/>
        <v>0</v>
      </c>
      <c r="H11" s="209">
        <f t="shared" si="2"/>
        <v>0</v>
      </c>
      <c r="I11" s="209">
        <f t="shared" si="2"/>
        <v>0</v>
      </c>
      <c r="J11" s="209">
        <f t="shared" si="2"/>
        <v>0</v>
      </c>
      <c r="K11" s="209">
        <f t="shared" si="2"/>
        <v>0</v>
      </c>
      <c r="L11" s="209">
        <f t="shared" si="2"/>
        <v>0</v>
      </c>
      <c r="M11" s="210">
        <f t="shared" ref="M11:M23" si="4">SUM(D11:L11)</f>
        <v>0</v>
      </c>
      <c r="N11" s="209"/>
      <c r="O11" s="209"/>
      <c r="P11" s="211">
        <f t="shared" ref="P11:P23" si="5">SUM(N11:O11)</f>
        <v>0</v>
      </c>
      <c r="Q11" s="212">
        <f t="shared" ref="Q11:Q23" si="6">+M11+P11</f>
        <v>0</v>
      </c>
    </row>
    <row r="12" spans="1:17" ht="15" customHeight="1">
      <c r="A12" s="422"/>
      <c r="B12" s="274" t="str">
        <f>'6) Direct - Assignment'!B11</f>
        <v/>
      </c>
      <c r="C12" s="290"/>
      <c r="D12" s="209">
        <f t="shared" si="3"/>
        <v>0</v>
      </c>
      <c r="E12" s="209">
        <f t="shared" si="2"/>
        <v>0</v>
      </c>
      <c r="F12" s="209">
        <f t="shared" si="2"/>
        <v>0</v>
      </c>
      <c r="G12" s="209">
        <f t="shared" si="2"/>
        <v>0</v>
      </c>
      <c r="H12" s="209">
        <f t="shared" si="2"/>
        <v>0</v>
      </c>
      <c r="I12" s="209">
        <f t="shared" si="2"/>
        <v>0</v>
      </c>
      <c r="J12" s="209">
        <f t="shared" si="2"/>
        <v>0</v>
      </c>
      <c r="K12" s="209">
        <f t="shared" si="2"/>
        <v>0</v>
      </c>
      <c r="L12" s="209">
        <f t="shared" si="2"/>
        <v>0</v>
      </c>
      <c r="M12" s="210">
        <f t="shared" si="4"/>
        <v>0</v>
      </c>
      <c r="N12" s="209"/>
      <c r="O12" s="209"/>
      <c r="P12" s="211">
        <f t="shared" si="5"/>
        <v>0</v>
      </c>
      <c r="Q12" s="212">
        <f t="shared" si="6"/>
        <v>0</v>
      </c>
    </row>
    <row r="13" spans="1:17" ht="15" customHeight="1">
      <c r="A13" s="422"/>
      <c r="B13" s="274" t="str">
        <f>'6) Direct - Assignment'!B12</f>
        <v/>
      </c>
      <c r="C13" s="290"/>
      <c r="D13" s="209">
        <f t="shared" si="3"/>
        <v>0</v>
      </c>
      <c r="E13" s="209">
        <f t="shared" si="2"/>
        <v>0</v>
      </c>
      <c r="F13" s="209">
        <f t="shared" si="2"/>
        <v>0</v>
      </c>
      <c r="G13" s="209">
        <f t="shared" si="2"/>
        <v>0</v>
      </c>
      <c r="H13" s="209">
        <f t="shared" si="2"/>
        <v>0</v>
      </c>
      <c r="I13" s="209">
        <f t="shared" si="2"/>
        <v>0</v>
      </c>
      <c r="J13" s="209">
        <f t="shared" si="2"/>
        <v>0</v>
      </c>
      <c r="K13" s="209">
        <f t="shared" si="2"/>
        <v>0</v>
      </c>
      <c r="L13" s="209">
        <f t="shared" si="2"/>
        <v>0</v>
      </c>
      <c r="M13" s="210">
        <f t="shared" si="4"/>
        <v>0</v>
      </c>
      <c r="N13" s="209"/>
      <c r="O13" s="209"/>
      <c r="P13" s="211">
        <f t="shared" si="5"/>
        <v>0</v>
      </c>
      <c r="Q13" s="212">
        <f t="shared" si="6"/>
        <v>0</v>
      </c>
    </row>
    <row r="14" spans="1:17" ht="15" customHeight="1">
      <c r="A14" s="422"/>
      <c r="B14" s="274" t="str">
        <f>'6) Direct - Assignment'!B13</f>
        <v/>
      </c>
      <c r="C14" s="290"/>
      <c r="D14" s="209">
        <f t="shared" si="3"/>
        <v>0</v>
      </c>
      <c r="E14" s="209">
        <f t="shared" si="2"/>
        <v>0</v>
      </c>
      <c r="F14" s="209">
        <f t="shared" si="2"/>
        <v>0</v>
      </c>
      <c r="G14" s="209">
        <f t="shared" si="2"/>
        <v>0</v>
      </c>
      <c r="H14" s="209">
        <f t="shared" si="2"/>
        <v>0</v>
      </c>
      <c r="I14" s="209">
        <f t="shared" si="2"/>
        <v>0</v>
      </c>
      <c r="J14" s="209">
        <f t="shared" si="2"/>
        <v>0</v>
      </c>
      <c r="K14" s="209">
        <f t="shared" si="2"/>
        <v>0</v>
      </c>
      <c r="L14" s="209">
        <f t="shared" si="2"/>
        <v>0</v>
      </c>
      <c r="M14" s="210">
        <f t="shared" si="4"/>
        <v>0</v>
      </c>
      <c r="N14" s="209"/>
      <c r="O14" s="209"/>
      <c r="P14" s="211">
        <f t="shared" si="5"/>
        <v>0</v>
      </c>
      <c r="Q14" s="212">
        <f t="shared" si="6"/>
        <v>0</v>
      </c>
    </row>
    <row r="15" spans="1:17" ht="15" customHeight="1">
      <c r="A15" s="300" t="s">
        <v>120</v>
      </c>
      <c r="B15" s="274" t="str">
        <f>'6) Direct - Assignment'!B14</f>
        <v>Revenue Released from Restrictions</v>
      </c>
      <c r="C15" s="290"/>
      <c r="D15" s="209">
        <f t="shared" si="3"/>
        <v>0</v>
      </c>
      <c r="E15" s="209">
        <f t="shared" si="2"/>
        <v>0</v>
      </c>
      <c r="F15" s="209">
        <f t="shared" si="2"/>
        <v>0</v>
      </c>
      <c r="G15" s="209">
        <f t="shared" si="2"/>
        <v>0</v>
      </c>
      <c r="H15" s="209">
        <f t="shared" si="2"/>
        <v>0</v>
      </c>
      <c r="I15" s="209">
        <f t="shared" si="2"/>
        <v>0</v>
      </c>
      <c r="J15" s="209">
        <f t="shared" si="2"/>
        <v>0</v>
      </c>
      <c r="K15" s="209">
        <f t="shared" si="2"/>
        <v>0</v>
      </c>
      <c r="L15" s="209">
        <f t="shared" si="2"/>
        <v>0</v>
      </c>
      <c r="M15" s="210">
        <f t="shared" si="4"/>
        <v>0</v>
      </c>
      <c r="N15" s="209"/>
      <c r="O15" s="209"/>
      <c r="P15" s="211">
        <f t="shared" si="5"/>
        <v>0</v>
      </c>
      <c r="Q15" s="212">
        <f t="shared" si="6"/>
        <v>0</v>
      </c>
    </row>
    <row r="16" spans="1:17" ht="15" customHeight="1">
      <c r="A16" s="303"/>
      <c r="B16" s="275" t="str">
        <f>'6) Direct - Assignment'!B15</f>
        <v>Subtotal Support</v>
      </c>
      <c r="C16" s="276">
        <f>SUM(C10:C15)</f>
        <v>0</v>
      </c>
      <c r="D16" s="209">
        <f>SUM(D10:D15)</f>
        <v>0</v>
      </c>
      <c r="E16" s="209">
        <f t="shared" ref="E16:L16" si="7">SUM(E10:E15)</f>
        <v>0</v>
      </c>
      <c r="F16" s="209">
        <f t="shared" si="7"/>
        <v>0</v>
      </c>
      <c r="G16" s="209">
        <f t="shared" si="7"/>
        <v>0</v>
      </c>
      <c r="H16" s="209">
        <f t="shared" si="7"/>
        <v>0</v>
      </c>
      <c r="I16" s="209">
        <f t="shared" si="7"/>
        <v>0</v>
      </c>
      <c r="J16" s="209">
        <f t="shared" si="7"/>
        <v>0</v>
      </c>
      <c r="K16" s="209">
        <f t="shared" si="7"/>
        <v>0</v>
      </c>
      <c r="L16" s="209">
        <f t="shared" si="7"/>
        <v>0</v>
      </c>
      <c r="M16" s="210">
        <f t="shared" si="4"/>
        <v>0</v>
      </c>
      <c r="N16" s="209"/>
      <c r="O16" s="209"/>
      <c r="P16" s="211">
        <f t="shared" si="5"/>
        <v>0</v>
      </c>
      <c r="Q16" s="212">
        <f t="shared" si="6"/>
        <v>0</v>
      </c>
    </row>
    <row r="17" spans="1:17" ht="15" customHeight="1">
      <c r="A17" s="303"/>
      <c r="B17" s="272" t="str">
        <f>'6) Direct - Assignment'!B16</f>
        <v>Earned Revenue</v>
      </c>
      <c r="C17" s="209"/>
      <c r="D17" s="209"/>
      <c r="E17" s="209"/>
      <c r="F17" s="209"/>
      <c r="G17" s="209"/>
      <c r="H17" s="209"/>
      <c r="I17" s="209"/>
      <c r="J17" s="209"/>
      <c r="K17" s="209"/>
      <c r="L17" s="209"/>
      <c r="M17" s="210"/>
      <c r="N17" s="209"/>
      <c r="O17" s="209"/>
      <c r="P17" s="211"/>
      <c r="Q17" s="212"/>
    </row>
    <row r="18" spans="1:17" ht="15" customHeight="1">
      <c r="A18" s="303"/>
      <c r="B18" s="274" t="str">
        <f>'6) Direct - Assignment'!B17</f>
        <v/>
      </c>
      <c r="C18" s="290"/>
      <c r="D18" s="209">
        <f t="shared" ref="D18:L22" si="8">IFERROR(+D$6/$M$6*$C18,0)</f>
        <v>0</v>
      </c>
      <c r="E18" s="209">
        <f t="shared" si="8"/>
        <v>0</v>
      </c>
      <c r="F18" s="209">
        <f t="shared" si="8"/>
        <v>0</v>
      </c>
      <c r="G18" s="209">
        <f t="shared" si="8"/>
        <v>0</v>
      </c>
      <c r="H18" s="209">
        <f t="shared" si="8"/>
        <v>0</v>
      </c>
      <c r="I18" s="209">
        <f t="shared" si="8"/>
        <v>0</v>
      </c>
      <c r="J18" s="209">
        <f t="shared" si="8"/>
        <v>0</v>
      </c>
      <c r="K18" s="209">
        <f t="shared" si="8"/>
        <v>0</v>
      </c>
      <c r="L18" s="209">
        <f t="shared" si="8"/>
        <v>0</v>
      </c>
      <c r="M18" s="210">
        <f>SUM(D18:L18)</f>
        <v>0</v>
      </c>
      <c r="N18" s="209"/>
      <c r="O18" s="209"/>
      <c r="P18" s="211">
        <f t="shared" si="5"/>
        <v>0</v>
      </c>
      <c r="Q18" s="212">
        <f t="shared" si="6"/>
        <v>0</v>
      </c>
    </row>
    <row r="19" spans="1:17" ht="15" customHeight="1">
      <c r="A19" s="303"/>
      <c r="B19" s="274" t="str">
        <f>'6) Direct - Assignment'!B18</f>
        <v/>
      </c>
      <c r="C19" s="290"/>
      <c r="D19" s="209">
        <f t="shared" si="8"/>
        <v>0</v>
      </c>
      <c r="E19" s="209">
        <f t="shared" si="8"/>
        <v>0</v>
      </c>
      <c r="F19" s="209">
        <f t="shared" si="8"/>
        <v>0</v>
      </c>
      <c r="G19" s="209">
        <f t="shared" si="8"/>
        <v>0</v>
      </c>
      <c r="H19" s="209">
        <f t="shared" si="8"/>
        <v>0</v>
      </c>
      <c r="I19" s="209">
        <f t="shared" si="8"/>
        <v>0</v>
      </c>
      <c r="J19" s="209">
        <f t="shared" si="8"/>
        <v>0</v>
      </c>
      <c r="K19" s="209">
        <f t="shared" si="8"/>
        <v>0</v>
      </c>
      <c r="L19" s="209">
        <f t="shared" si="8"/>
        <v>0</v>
      </c>
      <c r="M19" s="210">
        <f t="shared" si="4"/>
        <v>0</v>
      </c>
      <c r="N19" s="209"/>
      <c r="O19" s="209"/>
      <c r="P19" s="211">
        <f t="shared" si="5"/>
        <v>0</v>
      </c>
      <c r="Q19" s="212">
        <f t="shared" si="6"/>
        <v>0</v>
      </c>
    </row>
    <row r="20" spans="1:17" ht="15" customHeight="1">
      <c r="A20" s="303"/>
      <c r="B20" s="274" t="str">
        <f>'6) Direct - Assignment'!B19</f>
        <v/>
      </c>
      <c r="C20" s="290"/>
      <c r="D20" s="209">
        <f t="shared" si="8"/>
        <v>0</v>
      </c>
      <c r="E20" s="209">
        <f t="shared" si="8"/>
        <v>0</v>
      </c>
      <c r="F20" s="209">
        <f t="shared" si="8"/>
        <v>0</v>
      </c>
      <c r="G20" s="209">
        <f t="shared" si="8"/>
        <v>0</v>
      </c>
      <c r="H20" s="209">
        <f t="shared" si="8"/>
        <v>0</v>
      </c>
      <c r="I20" s="209">
        <f t="shared" si="8"/>
        <v>0</v>
      </c>
      <c r="J20" s="209">
        <f t="shared" si="8"/>
        <v>0</v>
      </c>
      <c r="K20" s="209">
        <f t="shared" si="8"/>
        <v>0</v>
      </c>
      <c r="L20" s="209">
        <f t="shared" si="8"/>
        <v>0</v>
      </c>
      <c r="M20" s="210">
        <f t="shared" si="4"/>
        <v>0</v>
      </c>
      <c r="N20" s="209"/>
      <c r="O20" s="209"/>
      <c r="P20" s="211">
        <f t="shared" si="5"/>
        <v>0</v>
      </c>
      <c r="Q20" s="212">
        <f t="shared" si="6"/>
        <v>0</v>
      </c>
    </row>
    <row r="21" spans="1:17" ht="15" customHeight="1">
      <c r="A21" s="303"/>
      <c r="B21" s="274" t="str">
        <f>'6) Direct - Assignment'!B20</f>
        <v/>
      </c>
      <c r="C21" s="290"/>
      <c r="D21" s="209">
        <f t="shared" si="8"/>
        <v>0</v>
      </c>
      <c r="E21" s="209">
        <f t="shared" si="8"/>
        <v>0</v>
      </c>
      <c r="F21" s="209">
        <f t="shared" si="8"/>
        <v>0</v>
      </c>
      <c r="G21" s="209">
        <f t="shared" si="8"/>
        <v>0</v>
      </c>
      <c r="H21" s="209">
        <f t="shared" si="8"/>
        <v>0</v>
      </c>
      <c r="I21" s="209">
        <f t="shared" si="8"/>
        <v>0</v>
      </c>
      <c r="J21" s="209">
        <f t="shared" si="8"/>
        <v>0</v>
      </c>
      <c r="K21" s="209">
        <f t="shared" si="8"/>
        <v>0</v>
      </c>
      <c r="L21" s="209">
        <f t="shared" si="8"/>
        <v>0</v>
      </c>
      <c r="M21" s="210">
        <f t="shared" si="4"/>
        <v>0</v>
      </c>
      <c r="N21" s="209"/>
      <c r="O21" s="209"/>
      <c r="P21" s="211">
        <f t="shared" si="5"/>
        <v>0</v>
      </c>
      <c r="Q21" s="212">
        <f t="shared" si="6"/>
        <v>0</v>
      </c>
    </row>
    <row r="22" spans="1:17" ht="15" customHeight="1">
      <c r="A22" s="303"/>
      <c r="B22" s="274" t="str">
        <f>'6) Direct - Assignment'!B21</f>
        <v/>
      </c>
      <c r="C22" s="290"/>
      <c r="D22" s="209">
        <f t="shared" si="8"/>
        <v>0</v>
      </c>
      <c r="E22" s="209">
        <f t="shared" si="8"/>
        <v>0</v>
      </c>
      <c r="F22" s="209">
        <f t="shared" si="8"/>
        <v>0</v>
      </c>
      <c r="G22" s="209">
        <f t="shared" si="8"/>
        <v>0</v>
      </c>
      <c r="H22" s="209">
        <f t="shared" si="8"/>
        <v>0</v>
      </c>
      <c r="I22" s="209">
        <f t="shared" si="8"/>
        <v>0</v>
      </c>
      <c r="J22" s="209">
        <f t="shared" si="8"/>
        <v>0</v>
      </c>
      <c r="K22" s="209">
        <f t="shared" si="8"/>
        <v>0</v>
      </c>
      <c r="L22" s="209">
        <f t="shared" si="8"/>
        <v>0</v>
      </c>
      <c r="M22" s="210">
        <f t="shared" si="4"/>
        <v>0</v>
      </c>
      <c r="N22" s="209"/>
      <c r="O22" s="209"/>
      <c r="P22" s="211">
        <f t="shared" si="5"/>
        <v>0</v>
      </c>
      <c r="Q22" s="212">
        <f t="shared" si="6"/>
        <v>0</v>
      </c>
    </row>
    <row r="23" spans="1:17" ht="15" customHeight="1">
      <c r="A23" s="303"/>
      <c r="B23" s="275" t="str">
        <f>'6) Direct - Assignment'!B22</f>
        <v>Subtotal Revenue</v>
      </c>
      <c r="C23" s="276">
        <f>SUM(C18:C22)</f>
        <v>0</v>
      </c>
      <c r="D23" s="209">
        <f>SUM(D18:D22)</f>
        <v>0</v>
      </c>
      <c r="E23" s="209">
        <f t="shared" ref="E23:L23" si="9">SUM(E18:E22)</f>
        <v>0</v>
      </c>
      <c r="F23" s="209">
        <f t="shared" si="9"/>
        <v>0</v>
      </c>
      <c r="G23" s="209">
        <f t="shared" si="9"/>
        <v>0</v>
      </c>
      <c r="H23" s="209">
        <f t="shared" si="9"/>
        <v>0</v>
      </c>
      <c r="I23" s="209">
        <f t="shared" si="9"/>
        <v>0</v>
      </c>
      <c r="J23" s="209">
        <f t="shared" si="9"/>
        <v>0</v>
      </c>
      <c r="K23" s="209">
        <f t="shared" si="9"/>
        <v>0</v>
      </c>
      <c r="L23" s="209">
        <f t="shared" si="9"/>
        <v>0</v>
      </c>
      <c r="M23" s="210">
        <f t="shared" si="4"/>
        <v>0</v>
      </c>
      <c r="N23" s="209"/>
      <c r="O23" s="209"/>
      <c r="P23" s="211">
        <f t="shared" si="5"/>
        <v>0</v>
      </c>
      <c r="Q23" s="212">
        <f t="shared" si="6"/>
        <v>0</v>
      </c>
    </row>
    <row r="24" spans="1:17" ht="15" customHeight="1">
      <c r="A24" s="303"/>
      <c r="B24" s="278" t="s">
        <v>52</v>
      </c>
      <c r="C24" s="279">
        <f>+C16+C23</f>
        <v>0</v>
      </c>
      <c r="D24" s="215">
        <f t="shared" ref="D24:M24" si="10">+D16+D23</f>
        <v>0</v>
      </c>
      <c r="E24" s="215">
        <f t="shared" si="10"/>
        <v>0</v>
      </c>
      <c r="F24" s="215">
        <f t="shared" si="10"/>
        <v>0</v>
      </c>
      <c r="G24" s="215">
        <f t="shared" si="10"/>
        <v>0</v>
      </c>
      <c r="H24" s="215">
        <f t="shared" si="10"/>
        <v>0</v>
      </c>
      <c r="I24" s="215">
        <f t="shared" si="10"/>
        <v>0</v>
      </c>
      <c r="J24" s="215">
        <f t="shared" si="10"/>
        <v>0</v>
      </c>
      <c r="K24" s="215">
        <f t="shared" si="10"/>
        <v>0</v>
      </c>
      <c r="L24" s="215">
        <f t="shared" si="10"/>
        <v>0</v>
      </c>
      <c r="M24" s="216">
        <f t="shared" si="10"/>
        <v>0</v>
      </c>
      <c r="N24" s="215">
        <f t="shared" ref="N24:O24" si="11">+N16+N23</f>
        <v>0</v>
      </c>
      <c r="O24" s="215">
        <f t="shared" si="11"/>
        <v>0</v>
      </c>
      <c r="P24" s="217">
        <f t="shared" ref="P24" si="12">+P16+P23</f>
        <v>0</v>
      </c>
      <c r="Q24" s="218">
        <f t="shared" ref="Q24" si="13">+Q16+Q23</f>
        <v>0</v>
      </c>
    </row>
    <row r="25" spans="1:17" ht="15" customHeight="1">
      <c r="A25" s="303"/>
      <c r="B25" s="272"/>
      <c r="C25" s="272"/>
      <c r="D25" s="209"/>
      <c r="E25" s="209"/>
      <c r="F25" s="209"/>
      <c r="G25" s="209"/>
      <c r="H25" s="209"/>
      <c r="I25" s="209"/>
      <c r="J25" s="209"/>
      <c r="K25" s="209"/>
      <c r="L25" s="209"/>
      <c r="M25" s="210"/>
      <c r="N25" s="209"/>
      <c r="O25" s="209"/>
      <c r="P25" s="211"/>
      <c r="Q25" s="212"/>
    </row>
    <row r="26" spans="1:17" ht="15" customHeight="1">
      <c r="A26" s="303"/>
      <c r="B26" s="281" t="s">
        <v>54</v>
      </c>
      <c r="C26" s="281"/>
      <c r="D26" s="209"/>
      <c r="E26" s="209"/>
      <c r="F26" s="209"/>
      <c r="G26" s="209"/>
      <c r="H26" s="209"/>
      <c r="I26" s="209"/>
      <c r="J26" s="209"/>
      <c r="K26" s="209"/>
      <c r="L26" s="209"/>
      <c r="M26" s="210"/>
      <c r="N26" s="209"/>
      <c r="O26" s="209"/>
      <c r="P26" s="211"/>
      <c r="Q26" s="212"/>
    </row>
    <row r="27" spans="1:17" ht="15" customHeight="1">
      <c r="A27" s="303"/>
      <c r="B27" s="272" t="str">
        <f>'6) Direct - Assignment'!B26</f>
        <v>Personnel Expenses</v>
      </c>
      <c r="C27" s="272"/>
      <c r="D27" s="219"/>
      <c r="E27" s="219"/>
      <c r="F27" s="219"/>
      <c r="G27" s="219"/>
      <c r="H27" s="219"/>
      <c r="I27" s="219"/>
      <c r="J27" s="219"/>
      <c r="K27" s="219"/>
      <c r="L27" s="219"/>
      <c r="M27" s="220"/>
      <c r="N27" s="219"/>
      <c r="O27" s="219"/>
      <c r="P27" s="221"/>
      <c r="Q27" s="222"/>
    </row>
    <row r="28" spans="1:17" ht="15" customHeight="1">
      <c r="A28" s="303"/>
      <c r="B28" s="274" t="str">
        <f>'6) Direct - Assignment'!B27</f>
        <v>Salaries</v>
      </c>
      <c r="C28" s="283"/>
      <c r="D28" s="209"/>
      <c r="E28" s="209"/>
      <c r="F28" s="209"/>
      <c r="G28" s="209"/>
      <c r="H28" s="209"/>
      <c r="I28" s="209"/>
      <c r="J28" s="209"/>
      <c r="K28" s="209"/>
      <c r="L28" s="209"/>
      <c r="M28" s="210">
        <f>SUM(D28:L28)</f>
        <v>0</v>
      </c>
      <c r="N28" s="209"/>
      <c r="O28" s="209"/>
      <c r="P28" s="211">
        <f>SUM(N28:O28)</f>
        <v>0</v>
      </c>
      <c r="Q28" s="212">
        <f>+M28+P28</f>
        <v>0</v>
      </c>
    </row>
    <row r="29" spans="1:17" ht="15" customHeight="1">
      <c r="A29" s="303"/>
      <c r="B29" s="274" t="str">
        <f>'6) Direct - Assignment'!B28</f>
        <v>Payroll Taxes</v>
      </c>
      <c r="C29" s="283"/>
      <c r="D29" s="209"/>
      <c r="E29" s="209"/>
      <c r="F29" s="209"/>
      <c r="G29" s="209"/>
      <c r="H29" s="209"/>
      <c r="I29" s="209"/>
      <c r="J29" s="209"/>
      <c r="K29" s="209"/>
      <c r="L29" s="209"/>
      <c r="M29" s="210">
        <f t="shared" ref="M29:M31" si="14">SUM(D29:L29)</f>
        <v>0</v>
      </c>
      <c r="N29" s="209"/>
      <c r="O29" s="209"/>
      <c r="P29" s="211">
        <f t="shared" ref="P29:P62" si="15">SUM(N29:O29)</f>
        <v>0</v>
      </c>
      <c r="Q29" s="212">
        <f t="shared" ref="Q29:Q62" si="16">+M29+P29</f>
        <v>0</v>
      </c>
    </row>
    <row r="30" spans="1:17" ht="15" customHeight="1">
      <c r="A30" s="303"/>
      <c r="B30" s="274" t="str">
        <f>'6) Direct - Assignment'!B29</f>
        <v>Retirement</v>
      </c>
      <c r="C30" s="283"/>
      <c r="D30" s="209"/>
      <c r="E30" s="209"/>
      <c r="F30" s="209"/>
      <c r="G30" s="209"/>
      <c r="H30" s="209"/>
      <c r="I30" s="209"/>
      <c r="J30" s="209"/>
      <c r="K30" s="209"/>
      <c r="L30" s="209"/>
      <c r="M30" s="210">
        <f t="shared" si="14"/>
        <v>0</v>
      </c>
      <c r="N30" s="209"/>
      <c r="O30" s="209"/>
      <c r="P30" s="211">
        <f t="shared" si="15"/>
        <v>0</v>
      </c>
      <c r="Q30" s="212">
        <f t="shared" si="16"/>
        <v>0</v>
      </c>
    </row>
    <row r="31" spans="1:17" ht="15" customHeight="1">
      <c r="A31" s="303"/>
      <c r="B31" s="274" t="str">
        <f>'6) Direct - Assignment'!B30</f>
        <v>Benefits</v>
      </c>
      <c r="C31" s="283"/>
      <c r="D31" s="209"/>
      <c r="E31" s="209"/>
      <c r="F31" s="209"/>
      <c r="G31" s="209"/>
      <c r="H31" s="209"/>
      <c r="I31" s="209"/>
      <c r="J31" s="209"/>
      <c r="K31" s="209"/>
      <c r="L31" s="209"/>
      <c r="M31" s="210">
        <f t="shared" si="14"/>
        <v>0</v>
      </c>
      <c r="N31" s="209"/>
      <c r="O31" s="209"/>
      <c r="P31" s="211">
        <f t="shared" si="15"/>
        <v>0</v>
      </c>
      <c r="Q31" s="212">
        <f t="shared" si="16"/>
        <v>0</v>
      </c>
    </row>
    <row r="32" spans="1:17" ht="15" customHeight="1">
      <c r="A32" s="303"/>
      <c r="B32" s="272" t="str">
        <f>'6) Direct - Assignment'!B31</f>
        <v/>
      </c>
      <c r="C32" s="290"/>
      <c r="D32" s="209">
        <f t="shared" ref="D32:D36" si="17">IFERROR(+D$6/$Q$6*$C32,0)</f>
        <v>0</v>
      </c>
      <c r="E32" s="209">
        <f t="shared" ref="E32:L36" si="18">IFERROR(+E$6/$Q$6*$C32,0)</f>
        <v>0</v>
      </c>
      <c r="F32" s="209">
        <f t="shared" si="18"/>
        <v>0</v>
      </c>
      <c r="G32" s="209">
        <f t="shared" si="18"/>
        <v>0</v>
      </c>
      <c r="H32" s="209">
        <f t="shared" si="18"/>
        <v>0</v>
      </c>
      <c r="I32" s="209">
        <f t="shared" si="18"/>
        <v>0</v>
      </c>
      <c r="J32" s="209">
        <f t="shared" si="18"/>
        <v>0</v>
      </c>
      <c r="K32" s="209">
        <f t="shared" si="18"/>
        <v>0</v>
      </c>
      <c r="L32" s="209">
        <f t="shared" si="18"/>
        <v>0</v>
      </c>
      <c r="M32" s="210">
        <f t="shared" ref="M32:M36" si="19">SUM(D32:L32)</f>
        <v>0</v>
      </c>
      <c r="N32" s="209">
        <f t="shared" ref="N32:O36" si="20">IFERROR(+N$6/$Q$6*$C32,0)</f>
        <v>0</v>
      </c>
      <c r="O32" s="209">
        <f t="shared" si="20"/>
        <v>0</v>
      </c>
      <c r="P32" s="211">
        <f t="shared" ref="P32" si="21">SUM(N32:O32)</f>
        <v>0</v>
      </c>
      <c r="Q32" s="212">
        <f t="shared" ref="Q32" si="22">+M32+P32</f>
        <v>0</v>
      </c>
    </row>
    <row r="33" spans="1:17" ht="15" customHeight="1">
      <c r="A33" s="303"/>
      <c r="B33" s="284" t="str">
        <f>'6) Direct - Assignment'!B32</f>
        <v/>
      </c>
      <c r="C33" s="290"/>
      <c r="D33" s="209">
        <f t="shared" si="17"/>
        <v>0</v>
      </c>
      <c r="E33" s="209">
        <f t="shared" si="18"/>
        <v>0</v>
      </c>
      <c r="F33" s="209">
        <f t="shared" si="18"/>
        <v>0</v>
      </c>
      <c r="G33" s="209">
        <f t="shared" si="18"/>
        <v>0</v>
      </c>
      <c r="H33" s="209">
        <f t="shared" si="18"/>
        <v>0</v>
      </c>
      <c r="I33" s="209">
        <f t="shared" si="18"/>
        <v>0</v>
      </c>
      <c r="J33" s="209">
        <f t="shared" si="18"/>
        <v>0</v>
      </c>
      <c r="K33" s="209">
        <f t="shared" si="18"/>
        <v>0</v>
      </c>
      <c r="L33" s="209">
        <f t="shared" si="18"/>
        <v>0</v>
      </c>
      <c r="M33" s="210">
        <f t="shared" si="19"/>
        <v>0</v>
      </c>
      <c r="N33" s="209">
        <f t="shared" si="20"/>
        <v>0</v>
      </c>
      <c r="O33" s="209">
        <f t="shared" si="20"/>
        <v>0</v>
      </c>
      <c r="P33" s="211">
        <f t="shared" si="15"/>
        <v>0</v>
      </c>
      <c r="Q33" s="212">
        <f t="shared" si="16"/>
        <v>0</v>
      </c>
    </row>
    <row r="34" spans="1:17" ht="15" customHeight="1">
      <c r="A34" s="303"/>
      <c r="B34" s="284" t="str">
        <f>'6) Direct - Assignment'!B33</f>
        <v/>
      </c>
      <c r="C34" s="290"/>
      <c r="D34" s="209">
        <f t="shared" si="17"/>
        <v>0</v>
      </c>
      <c r="E34" s="209">
        <f t="shared" si="18"/>
        <v>0</v>
      </c>
      <c r="F34" s="209">
        <f t="shared" si="18"/>
        <v>0</v>
      </c>
      <c r="G34" s="209">
        <f t="shared" si="18"/>
        <v>0</v>
      </c>
      <c r="H34" s="209">
        <f t="shared" si="18"/>
        <v>0</v>
      </c>
      <c r="I34" s="209">
        <f t="shared" si="18"/>
        <v>0</v>
      </c>
      <c r="J34" s="209">
        <f t="shared" si="18"/>
        <v>0</v>
      </c>
      <c r="K34" s="209">
        <f t="shared" si="18"/>
        <v>0</v>
      </c>
      <c r="L34" s="209">
        <f t="shared" si="18"/>
        <v>0</v>
      </c>
      <c r="M34" s="210">
        <f t="shared" si="19"/>
        <v>0</v>
      </c>
      <c r="N34" s="209">
        <f t="shared" si="20"/>
        <v>0</v>
      </c>
      <c r="O34" s="209">
        <f t="shared" si="20"/>
        <v>0</v>
      </c>
      <c r="P34" s="211">
        <f t="shared" si="15"/>
        <v>0</v>
      </c>
      <c r="Q34" s="212">
        <f t="shared" si="16"/>
        <v>0</v>
      </c>
    </row>
    <row r="35" spans="1:17" ht="15" customHeight="1">
      <c r="A35" s="303"/>
      <c r="B35" s="284" t="str">
        <f>'6) Direct - Assignment'!B34</f>
        <v/>
      </c>
      <c r="C35" s="290"/>
      <c r="D35" s="209">
        <f t="shared" si="17"/>
        <v>0</v>
      </c>
      <c r="E35" s="209">
        <f t="shared" si="18"/>
        <v>0</v>
      </c>
      <c r="F35" s="209">
        <f t="shared" si="18"/>
        <v>0</v>
      </c>
      <c r="G35" s="209">
        <f t="shared" si="18"/>
        <v>0</v>
      </c>
      <c r="H35" s="209">
        <f t="shared" si="18"/>
        <v>0</v>
      </c>
      <c r="I35" s="209">
        <f t="shared" si="18"/>
        <v>0</v>
      </c>
      <c r="J35" s="209">
        <f t="shared" si="18"/>
        <v>0</v>
      </c>
      <c r="K35" s="209">
        <f t="shared" si="18"/>
        <v>0</v>
      </c>
      <c r="L35" s="209">
        <f t="shared" si="18"/>
        <v>0</v>
      </c>
      <c r="M35" s="210">
        <f t="shared" si="19"/>
        <v>0</v>
      </c>
      <c r="N35" s="209">
        <f t="shared" si="20"/>
        <v>0</v>
      </c>
      <c r="O35" s="209">
        <f t="shared" si="20"/>
        <v>0</v>
      </c>
      <c r="P35" s="211">
        <f t="shared" si="15"/>
        <v>0</v>
      </c>
      <c r="Q35" s="212">
        <f t="shared" si="16"/>
        <v>0</v>
      </c>
    </row>
    <row r="36" spans="1:17" ht="15" customHeight="1">
      <c r="A36" s="303"/>
      <c r="B36" s="272" t="str">
        <f>'6) Direct - Assignment'!B35</f>
        <v/>
      </c>
      <c r="C36" s="290"/>
      <c r="D36" s="209">
        <f t="shared" si="17"/>
        <v>0</v>
      </c>
      <c r="E36" s="209">
        <f t="shared" si="18"/>
        <v>0</v>
      </c>
      <c r="F36" s="209">
        <f t="shared" si="18"/>
        <v>0</v>
      </c>
      <c r="G36" s="209">
        <f t="shared" si="18"/>
        <v>0</v>
      </c>
      <c r="H36" s="209">
        <f t="shared" si="18"/>
        <v>0</v>
      </c>
      <c r="I36" s="209">
        <f t="shared" si="18"/>
        <v>0</v>
      </c>
      <c r="J36" s="209">
        <f t="shared" si="18"/>
        <v>0</v>
      </c>
      <c r="K36" s="209">
        <f t="shared" si="18"/>
        <v>0</v>
      </c>
      <c r="L36" s="209">
        <f t="shared" si="18"/>
        <v>0</v>
      </c>
      <c r="M36" s="210">
        <f t="shared" si="19"/>
        <v>0</v>
      </c>
      <c r="N36" s="209">
        <f t="shared" si="20"/>
        <v>0</v>
      </c>
      <c r="O36" s="209">
        <f t="shared" si="20"/>
        <v>0</v>
      </c>
      <c r="P36" s="211">
        <f t="shared" ref="P36" si="23">SUM(N36:O36)</f>
        <v>0</v>
      </c>
      <c r="Q36" s="212">
        <f t="shared" ref="Q36" si="24">+M36+P36</f>
        <v>0</v>
      </c>
    </row>
    <row r="37" spans="1:17" ht="15" customHeight="1">
      <c r="A37" s="303"/>
      <c r="B37" s="284" t="str">
        <f>'6) Direct - Assignment'!B36</f>
        <v/>
      </c>
      <c r="C37" s="290"/>
      <c r="D37" s="209">
        <f t="shared" ref="D37:L40" si="25">IFERROR(+D$6/$Q$6*$C37,0)</f>
        <v>0</v>
      </c>
      <c r="E37" s="209">
        <f t="shared" si="25"/>
        <v>0</v>
      </c>
      <c r="F37" s="209">
        <f t="shared" si="25"/>
        <v>0</v>
      </c>
      <c r="G37" s="209">
        <f t="shared" si="25"/>
        <v>0</v>
      </c>
      <c r="H37" s="209">
        <f t="shared" si="25"/>
        <v>0</v>
      </c>
      <c r="I37" s="209">
        <f t="shared" si="25"/>
        <v>0</v>
      </c>
      <c r="J37" s="209">
        <f t="shared" si="25"/>
        <v>0</v>
      </c>
      <c r="K37" s="209">
        <f t="shared" si="25"/>
        <v>0</v>
      </c>
      <c r="L37" s="209">
        <f t="shared" si="25"/>
        <v>0</v>
      </c>
      <c r="M37" s="210">
        <f t="shared" ref="M37:M40" si="26">SUM(D37:L37)</f>
        <v>0</v>
      </c>
      <c r="N37" s="209">
        <f t="shared" ref="N37:O40" si="27">IFERROR(+N$6/$Q$6*$C37,0)</f>
        <v>0</v>
      </c>
      <c r="O37" s="209">
        <f t="shared" si="27"/>
        <v>0</v>
      </c>
      <c r="P37" s="211">
        <f t="shared" si="15"/>
        <v>0</v>
      </c>
      <c r="Q37" s="212">
        <f t="shared" si="16"/>
        <v>0</v>
      </c>
    </row>
    <row r="38" spans="1:17" ht="15" customHeight="1">
      <c r="A38" s="303"/>
      <c r="B38" s="284" t="str">
        <f>'6) Direct - Assignment'!B37</f>
        <v/>
      </c>
      <c r="C38" s="290"/>
      <c r="D38" s="209">
        <f t="shared" si="25"/>
        <v>0</v>
      </c>
      <c r="E38" s="209">
        <f t="shared" si="25"/>
        <v>0</v>
      </c>
      <c r="F38" s="209">
        <f t="shared" si="25"/>
        <v>0</v>
      </c>
      <c r="G38" s="209">
        <f t="shared" si="25"/>
        <v>0</v>
      </c>
      <c r="H38" s="209">
        <f t="shared" si="25"/>
        <v>0</v>
      </c>
      <c r="I38" s="209">
        <f t="shared" si="25"/>
        <v>0</v>
      </c>
      <c r="J38" s="209">
        <f t="shared" si="25"/>
        <v>0</v>
      </c>
      <c r="K38" s="209">
        <f t="shared" si="25"/>
        <v>0</v>
      </c>
      <c r="L38" s="209">
        <f t="shared" si="25"/>
        <v>0</v>
      </c>
      <c r="M38" s="210">
        <f t="shared" si="26"/>
        <v>0</v>
      </c>
      <c r="N38" s="209">
        <f t="shared" si="27"/>
        <v>0</v>
      </c>
      <c r="O38" s="209">
        <f t="shared" si="27"/>
        <v>0</v>
      </c>
      <c r="P38" s="211">
        <f t="shared" si="15"/>
        <v>0</v>
      </c>
      <c r="Q38" s="212">
        <f t="shared" si="16"/>
        <v>0</v>
      </c>
    </row>
    <row r="39" spans="1:17" ht="15" customHeight="1">
      <c r="A39" s="303"/>
      <c r="B39" s="284" t="str">
        <f>'6) Direct - Assignment'!B38</f>
        <v/>
      </c>
      <c r="C39" s="290"/>
      <c r="D39" s="209">
        <f t="shared" si="25"/>
        <v>0</v>
      </c>
      <c r="E39" s="209">
        <f t="shared" si="25"/>
        <v>0</v>
      </c>
      <c r="F39" s="209">
        <f t="shared" si="25"/>
        <v>0</v>
      </c>
      <c r="G39" s="209">
        <f t="shared" si="25"/>
        <v>0</v>
      </c>
      <c r="H39" s="209">
        <f t="shared" si="25"/>
        <v>0</v>
      </c>
      <c r="I39" s="209">
        <f t="shared" si="25"/>
        <v>0</v>
      </c>
      <c r="J39" s="209">
        <f t="shared" si="25"/>
        <v>0</v>
      </c>
      <c r="K39" s="209">
        <f t="shared" si="25"/>
        <v>0</v>
      </c>
      <c r="L39" s="209">
        <f t="shared" si="25"/>
        <v>0</v>
      </c>
      <c r="M39" s="210">
        <f t="shared" si="26"/>
        <v>0</v>
      </c>
      <c r="N39" s="209">
        <f t="shared" si="27"/>
        <v>0</v>
      </c>
      <c r="O39" s="209">
        <f t="shared" si="27"/>
        <v>0</v>
      </c>
      <c r="P39" s="211">
        <f t="shared" si="15"/>
        <v>0</v>
      </c>
      <c r="Q39" s="212">
        <f t="shared" si="16"/>
        <v>0</v>
      </c>
    </row>
    <row r="40" spans="1:17" ht="15" customHeight="1">
      <c r="A40" s="303"/>
      <c r="B40" s="272" t="str">
        <f>'6) Direct - Assignment'!B39</f>
        <v/>
      </c>
      <c r="C40" s="290"/>
      <c r="D40" s="209">
        <f t="shared" si="25"/>
        <v>0</v>
      </c>
      <c r="E40" s="209">
        <f t="shared" si="25"/>
        <v>0</v>
      </c>
      <c r="F40" s="209">
        <f t="shared" si="25"/>
        <v>0</v>
      </c>
      <c r="G40" s="209">
        <f t="shared" si="25"/>
        <v>0</v>
      </c>
      <c r="H40" s="209">
        <f t="shared" si="25"/>
        <v>0</v>
      </c>
      <c r="I40" s="209">
        <f t="shared" si="25"/>
        <v>0</v>
      </c>
      <c r="J40" s="209">
        <f t="shared" si="25"/>
        <v>0</v>
      </c>
      <c r="K40" s="209">
        <f t="shared" si="25"/>
        <v>0</v>
      </c>
      <c r="L40" s="209">
        <f t="shared" si="25"/>
        <v>0</v>
      </c>
      <c r="M40" s="210">
        <f t="shared" si="26"/>
        <v>0</v>
      </c>
      <c r="N40" s="209">
        <f t="shared" si="27"/>
        <v>0</v>
      </c>
      <c r="O40" s="209">
        <f t="shared" si="27"/>
        <v>0</v>
      </c>
      <c r="P40" s="211">
        <f t="shared" ref="P40" si="28">SUM(N40:O40)</f>
        <v>0</v>
      </c>
      <c r="Q40" s="212">
        <f t="shared" ref="Q40" si="29">+M40+P40</f>
        <v>0</v>
      </c>
    </row>
    <row r="41" spans="1:17" ht="15" customHeight="1">
      <c r="A41" s="303"/>
      <c r="B41" s="284" t="str">
        <f>'6) Direct - Assignment'!B40</f>
        <v/>
      </c>
      <c r="C41" s="290"/>
      <c r="D41" s="209">
        <f t="shared" ref="D41:L44" si="30">IFERROR(+D$6/$Q$6*$C41,0)</f>
        <v>0</v>
      </c>
      <c r="E41" s="209">
        <f t="shared" si="30"/>
        <v>0</v>
      </c>
      <c r="F41" s="209">
        <f t="shared" si="30"/>
        <v>0</v>
      </c>
      <c r="G41" s="209">
        <f t="shared" si="30"/>
        <v>0</v>
      </c>
      <c r="H41" s="209">
        <f t="shared" si="30"/>
        <v>0</v>
      </c>
      <c r="I41" s="209">
        <f t="shared" si="30"/>
        <v>0</v>
      </c>
      <c r="J41" s="209">
        <f t="shared" si="30"/>
        <v>0</v>
      </c>
      <c r="K41" s="209">
        <f t="shared" si="30"/>
        <v>0</v>
      </c>
      <c r="L41" s="209">
        <f t="shared" si="30"/>
        <v>0</v>
      </c>
      <c r="M41" s="210">
        <f t="shared" ref="M41:M44" si="31">SUM(D41:L41)</f>
        <v>0</v>
      </c>
      <c r="N41" s="209">
        <f t="shared" ref="N41:O44" si="32">IFERROR(+N$6/$Q$6*$C41,0)</f>
        <v>0</v>
      </c>
      <c r="O41" s="209">
        <f t="shared" si="32"/>
        <v>0</v>
      </c>
      <c r="P41" s="211">
        <f t="shared" si="15"/>
        <v>0</v>
      </c>
      <c r="Q41" s="212">
        <f t="shared" si="16"/>
        <v>0</v>
      </c>
    </row>
    <row r="42" spans="1:17" ht="15" customHeight="1">
      <c r="A42" s="303"/>
      <c r="B42" s="284" t="str">
        <f>'6) Direct - Assignment'!B41</f>
        <v/>
      </c>
      <c r="C42" s="290"/>
      <c r="D42" s="209">
        <f t="shared" si="30"/>
        <v>0</v>
      </c>
      <c r="E42" s="209">
        <f t="shared" si="30"/>
        <v>0</v>
      </c>
      <c r="F42" s="209">
        <f t="shared" si="30"/>
        <v>0</v>
      </c>
      <c r="G42" s="209">
        <f t="shared" si="30"/>
        <v>0</v>
      </c>
      <c r="H42" s="209">
        <f t="shared" si="30"/>
        <v>0</v>
      </c>
      <c r="I42" s="209">
        <f t="shared" si="30"/>
        <v>0</v>
      </c>
      <c r="J42" s="209">
        <f t="shared" si="30"/>
        <v>0</v>
      </c>
      <c r="K42" s="209">
        <f t="shared" si="30"/>
        <v>0</v>
      </c>
      <c r="L42" s="209">
        <f t="shared" si="30"/>
        <v>0</v>
      </c>
      <c r="M42" s="210">
        <f t="shared" si="31"/>
        <v>0</v>
      </c>
      <c r="N42" s="209">
        <f t="shared" si="32"/>
        <v>0</v>
      </c>
      <c r="O42" s="209">
        <f t="shared" si="32"/>
        <v>0</v>
      </c>
      <c r="P42" s="211">
        <f t="shared" si="15"/>
        <v>0</v>
      </c>
      <c r="Q42" s="212">
        <f t="shared" si="16"/>
        <v>0</v>
      </c>
    </row>
    <row r="43" spans="1:17" ht="15" customHeight="1">
      <c r="A43" s="303"/>
      <c r="B43" s="284" t="str">
        <f>'6) Direct - Assignment'!B42</f>
        <v/>
      </c>
      <c r="C43" s="290"/>
      <c r="D43" s="209">
        <f t="shared" si="30"/>
        <v>0</v>
      </c>
      <c r="E43" s="209">
        <f t="shared" si="30"/>
        <v>0</v>
      </c>
      <c r="F43" s="209">
        <f t="shared" si="30"/>
        <v>0</v>
      </c>
      <c r="G43" s="209">
        <f t="shared" si="30"/>
        <v>0</v>
      </c>
      <c r="H43" s="209">
        <f t="shared" si="30"/>
        <v>0</v>
      </c>
      <c r="I43" s="209">
        <f t="shared" si="30"/>
        <v>0</v>
      </c>
      <c r="J43" s="209">
        <f t="shared" si="30"/>
        <v>0</v>
      </c>
      <c r="K43" s="209">
        <f t="shared" si="30"/>
        <v>0</v>
      </c>
      <c r="L43" s="209">
        <f t="shared" si="30"/>
        <v>0</v>
      </c>
      <c r="M43" s="210">
        <f t="shared" si="31"/>
        <v>0</v>
      </c>
      <c r="N43" s="209">
        <f t="shared" si="32"/>
        <v>0</v>
      </c>
      <c r="O43" s="209">
        <f t="shared" si="32"/>
        <v>0</v>
      </c>
      <c r="P43" s="211">
        <f t="shared" si="15"/>
        <v>0</v>
      </c>
      <c r="Q43" s="212">
        <f t="shared" si="16"/>
        <v>0</v>
      </c>
    </row>
    <row r="44" spans="1:17" ht="15" customHeight="1">
      <c r="A44" s="303"/>
      <c r="B44" s="272" t="str">
        <f>'6) Direct - Assignment'!B43</f>
        <v/>
      </c>
      <c r="C44" s="290"/>
      <c r="D44" s="209">
        <f t="shared" si="30"/>
        <v>0</v>
      </c>
      <c r="E44" s="209">
        <f t="shared" si="30"/>
        <v>0</v>
      </c>
      <c r="F44" s="209">
        <f t="shared" si="30"/>
        <v>0</v>
      </c>
      <c r="G44" s="209">
        <f t="shared" si="30"/>
        <v>0</v>
      </c>
      <c r="H44" s="209">
        <f t="shared" si="30"/>
        <v>0</v>
      </c>
      <c r="I44" s="209">
        <f t="shared" si="30"/>
        <v>0</v>
      </c>
      <c r="J44" s="209">
        <f t="shared" si="30"/>
        <v>0</v>
      </c>
      <c r="K44" s="209">
        <f t="shared" si="30"/>
        <v>0</v>
      </c>
      <c r="L44" s="209">
        <f t="shared" si="30"/>
        <v>0</v>
      </c>
      <c r="M44" s="210">
        <f t="shared" si="31"/>
        <v>0</v>
      </c>
      <c r="N44" s="209">
        <f t="shared" si="32"/>
        <v>0</v>
      </c>
      <c r="O44" s="209">
        <f t="shared" si="32"/>
        <v>0</v>
      </c>
      <c r="P44" s="211">
        <f t="shared" ref="P44" si="33">SUM(N44:O44)</f>
        <v>0</v>
      </c>
      <c r="Q44" s="212">
        <f t="shared" ref="Q44" si="34">+M44+P44</f>
        <v>0</v>
      </c>
    </row>
    <row r="45" spans="1:17" ht="15" customHeight="1">
      <c r="A45" s="303"/>
      <c r="B45" s="284" t="str">
        <f>'6) Direct - Assignment'!B44</f>
        <v/>
      </c>
      <c r="C45" s="290"/>
      <c r="D45" s="209">
        <f t="shared" ref="D45:L62" si="35">IFERROR(+D$6/$Q$6*$C45,0)</f>
        <v>0</v>
      </c>
      <c r="E45" s="209">
        <f t="shared" si="35"/>
        <v>0</v>
      </c>
      <c r="F45" s="209">
        <f t="shared" si="35"/>
        <v>0</v>
      </c>
      <c r="G45" s="209">
        <f t="shared" si="35"/>
        <v>0</v>
      </c>
      <c r="H45" s="209">
        <f t="shared" si="35"/>
        <v>0</v>
      </c>
      <c r="I45" s="209">
        <f t="shared" si="35"/>
        <v>0</v>
      </c>
      <c r="J45" s="209">
        <f t="shared" si="35"/>
        <v>0</v>
      </c>
      <c r="K45" s="209">
        <f t="shared" si="35"/>
        <v>0</v>
      </c>
      <c r="L45" s="209">
        <f t="shared" si="35"/>
        <v>0</v>
      </c>
      <c r="M45" s="210">
        <f t="shared" ref="M45:M62" si="36">SUM(D45:L45)</f>
        <v>0</v>
      </c>
      <c r="N45" s="209">
        <f t="shared" ref="N45:O62" si="37">IFERROR(+N$6/$Q$6*$C45,0)</f>
        <v>0</v>
      </c>
      <c r="O45" s="209">
        <f t="shared" si="37"/>
        <v>0</v>
      </c>
      <c r="P45" s="211">
        <f t="shared" ref="P45" si="38">SUM(N45:O45)</f>
        <v>0</v>
      </c>
      <c r="Q45" s="212">
        <f t="shared" ref="Q45" si="39">+M45+P45</f>
        <v>0</v>
      </c>
    </row>
    <row r="46" spans="1:17" ht="15" customHeight="1">
      <c r="A46" s="303"/>
      <c r="B46" s="284" t="str">
        <f>'6) Direct - Assignment'!B45</f>
        <v/>
      </c>
      <c r="C46" s="290"/>
      <c r="D46" s="209">
        <f t="shared" si="35"/>
        <v>0</v>
      </c>
      <c r="E46" s="209">
        <f t="shared" si="35"/>
        <v>0</v>
      </c>
      <c r="F46" s="209">
        <f t="shared" si="35"/>
        <v>0</v>
      </c>
      <c r="G46" s="209">
        <f t="shared" si="35"/>
        <v>0</v>
      </c>
      <c r="H46" s="209">
        <f t="shared" si="35"/>
        <v>0</v>
      </c>
      <c r="I46" s="209">
        <f t="shared" si="35"/>
        <v>0</v>
      </c>
      <c r="J46" s="209">
        <f t="shared" si="35"/>
        <v>0</v>
      </c>
      <c r="K46" s="209">
        <f t="shared" si="35"/>
        <v>0</v>
      </c>
      <c r="L46" s="209">
        <f t="shared" si="35"/>
        <v>0</v>
      </c>
      <c r="M46" s="210">
        <f t="shared" si="36"/>
        <v>0</v>
      </c>
      <c r="N46" s="209">
        <f t="shared" si="37"/>
        <v>0</v>
      </c>
      <c r="O46" s="209">
        <f t="shared" si="37"/>
        <v>0</v>
      </c>
      <c r="P46" s="211">
        <f t="shared" si="15"/>
        <v>0</v>
      </c>
      <c r="Q46" s="212">
        <f t="shared" si="16"/>
        <v>0</v>
      </c>
    </row>
    <row r="47" spans="1:17" ht="15" customHeight="1">
      <c r="A47" s="303"/>
      <c r="B47" s="284" t="str">
        <f>'6) Direct - Assignment'!B46</f>
        <v/>
      </c>
      <c r="C47" s="290"/>
      <c r="D47" s="209">
        <f t="shared" si="35"/>
        <v>0</v>
      </c>
      <c r="E47" s="209">
        <f t="shared" si="35"/>
        <v>0</v>
      </c>
      <c r="F47" s="209">
        <f t="shared" si="35"/>
        <v>0</v>
      </c>
      <c r="G47" s="209">
        <f t="shared" si="35"/>
        <v>0</v>
      </c>
      <c r="H47" s="209">
        <f t="shared" si="35"/>
        <v>0</v>
      </c>
      <c r="I47" s="209">
        <f t="shared" si="35"/>
        <v>0</v>
      </c>
      <c r="J47" s="209">
        <f t="shared" si="35"/>
        <v>0</v>
      </c>
      <c r="K47" s="209">
        <f t="shared" si="35"/>
        <v>0</v>
      </c>
      <c r="L47" s="209">
        <f t="shared" si="35"/>
        <v>0</v>
      </c>
      <c r="M47" s="210">
        <f t="shared" si="36"/>
        <v>0</v>
      </c>
      <c r="N47" s="209">
        <f t="shared" si="37"/>
        <v>0</v>
      </c>
      <c r="O47" s="209">
        <f t="shared" si="37"/>
        <v>0</v>
      </c>
      <c r="P47" s="211">
        <f t="shared" si="15"/>
        <v>0</v>
      </c>
      <c r="Q47" s="212">
        <f t="shared" si="16"/>
        <v>0</v>
      </c>
    </row>
    <row r="48" spans="1:17" ht="15" customHeight="1">
      <c r="A48" s="303"/>
      <c r="B48" s="284" t="str">
        <f>'6) Direct - Assignment'!B47</f>
        <v/>
      </c>
      <c r="C48" s="290"/>
      <c r="D48" s="209">
        <f t="shared" si="35"/>
        <v>0</v>
      </c>
      <c r="E48" s="209">
        <f t="shared" si="35"/>
        <v>0</v>
      </c>
      <c r="F48" s="209">
        <f t="shared" si="35"/>
        <v>0</v>
      </c>
      <c r="G48" s="209">
        <f t="shared" si="35"/>
        <v>0</v>
      </c>
      <c r="H48" s="209">
        <f t="shared" si="35"/>
        <v>0</v>
      </c>
      <c r="I48" s="209">
        <f t="shared" si="35"/>
        <v>0</v>
      </c>
      <c r="J48" s="209">
        <f t="shared" si="35"/>
        <v>0</v>
      </c>
      <c r="K48" s="209">
        <f t="shared" si="35"/>
        <v>0</v>
      </c>
      <c r="L48" s="209">
        <f t="shared" si="35"/>
        <v>0</v>
      </c>
      <c r="M48" s="210">
        <f t="shared" si="36"/>
        <v>0</v>
      </c>
      <c r="N48" s="209">
        <f t="shared" si="37"/>
        <v>0</v>
      </c>
      <c r="O48" s="209">
        <f t="shared" si="37"/>
        <v>0</v>
      </c>
      <c r="P48" s="211">
        <f t="shared" si="15"/>
        <v>0</v>
      </c>
      <c r="Q48" s="212">
        <f t="shared" si="16"/>
        <v>0</v>
      </c>
    </row>
    <row r="49" spans="1:17" ht="15" customHeight="1">
      <c r="A49" s="303"/>
      <c r="B49" s="284" t="str">
        <f>'6) Direct - Assignment'!B48</f>
        <v/>
      </c>
      <c r="C49" s="290"/>
      <c r="D49" s="209">
        <f t="shared" si="35"/>
        <v>0</v>
      </c>
      <c r="E49" s="209">
        <f t="shared" si="35"/>
        <v>0</v>
      </c>
      <c r="F49" s="209">
        <f t="shared" si="35"/>
        <v>0</v>
      </c>
      <c r="G49" s="209">
        <f t="shared" si="35"/>
        <v>0</v>
      </c>
      <c r="H49" s="209">
        <f t="shared" si="35"/>
        <v>0</v>
      </c>
      <c r="I49" s="209">
        <f t="shared" si="35"/>
        <v>0</v>
      </c>
      <c r="J49" s="209">
        <f t="shared" si="35"/>
        <v>0</v>
      </c>
      <c r="K49" s="209">
        <f t="shared" si="35"/>
        <v>0</v>
      </c>
      <c r="L49" s="209">
        <f t="shared" si="35"/>
        <v>0</v>
      </c>
      <c r="M49" s="210">
        <f t="shared" si="36"/>
        <v>0</v>
      </c>
      <c r="N49" s="209">
        <f t="shared" si="37"/>
        <v>0</v>
      </c>
      <c r="O49" s="209">
        <f t="shared" si="37"/>
        <v>0</v>
      </c>
      <c r="P49" s="211">
        <f t="shared" si="15"/>
        <v>0</v>
      </c>
      <c r="Q49" s="212">
        <f t="shared" si="16"/>
        <v>0</v>
      </c>
    </row>
    <row r="50" spans="1:17" ht="15" customHeight="1">
      <c r="A50" s="303"/>
      <c r="B50" s="284" t="str">
        <f>'6) Direct - Assignment'!B49</f>
        <v/>
      </c>
      <c r="C50" s="290"/>
      <c r="D50" s="209">
        <f t="shared" si="35"/>
        <v>0</v>
      </c>
      <c r="E50" s="209">
        <f t="shared" si="35"/>
        <v>0</v>
      </c>
      <c r="F50" s="209">
        <f t="shared" si="35"/>
        <v>0</v>
      </c>
      <c r="G50" s="209">
        <f t="shared" si="35"/>
        <v>0</v>
      </c>
      <c r="H50" s="209">
        <f t="shared" si="35"/>
        <v>0</v>
      </c>
      <c r="I50" s="209">
        <f t="shared" si="35"/>
        <v>0</v>
      </c>
      <c r="J50" s="209">
        <f t="shared" si="35"/>
        <v>0</v>
      </c>
      <c r="K50" s="209">
        <f t="shared" si="35"/>
        <v>0</v>
      </c>
      <c r="L50" s="209">
        <f t="shared" si="35"/>
        <v>0</v>
      </c>
      <c r="M50" s="210">
        <f t="shared" si="36"/>
        <v>0</v>
      </c>
      <c r="N50" s="209">
        <f t="shared" si="37"/>
        <v>0</v>
      </c>
      <c r="O50" s="209">
        <f t="shared" si="37"/>
        <v>0</v>
      </c>
      <c r="P50" s="211">
        <f t="shared" si="15"/>
        <v>0</v>
      </c>
      <c r="Q50" s="212">
        <f t="shared" si="16"/>
        <v>0</v>
      </c>
    </row>
    <row r="51" spans="1:17" ht="15" customHeight="1">
      <c r="A51" s="303"/>
      <c r="B51" s="284" t="str">
        <f>'6) Direct - Assignment'!B50</f>
        <v/>
      </c>
      <c r="C51" s="290"/>
      <c r="D51" s="209">
        <f t="shared" si="35"/>
        <v>0</v>
      </c>
      <c r="E51" s="209">
        <f t="shared" si="35"/>
        <v>0</v>
      </c>
      <c r="F51" s="209">
        <f t="shared" si="35"/>
        <v>0</v>
      </c>
      <c r="G51" s="209">
        <f t="shared" si="35"/>
        <v>0</v>
      </c>
      <c r="H51" s="209">
        <f t="shared" si="35"/>
        <v>0</v>
      </c>
      <c r="I51" s="209">
        <f t="shared" si="35"/>
        <v>0</v>
      </c>
      <c r="J51" s="209">
        <f t="shared" si="35"/>
        <v>0</v>
      </c>
      <c r="K51" s="209">
        <f t="shared" si="35"/>
        <v>0</v>
      </c>
      <c r="L51" s="209">
        <f t="shared" si="35"/>
        <v>0</v>
      </c>
      <c r="M51" s="210">
        <f t="shared" si="36"/>
        <v>0</v>
      </c>
      <c r="N51" s="209">
        <f t="shared" si="37"/>
        <v>0</v>
      </c>
      <c r="O51" s="209">
        <f t="shared" si="37"/>
        <v>0</v>
      </c>
      <c r="P51" s="211">
        <f t="shared" si="15"/>
        <v>0</v>
      </c>
      <c r="Q51" s="212">
        <f t="shared" si="16"/>
        <v>0</v>
      </c>
    </row>
    <row r="52" spans="1:17" ht="15" customHeight="1">
      <c r="A52" s="303"/>
      <c r="B52" s="284" t="str">
        <f>'6) Direct - Assignment'!B51</f>
        <v/>
      </c>
      <c r="C52" s="290"/>
      <c r="D52" s="209">
        <f t="shared" si="35"/>
        <v>0</v>
      </c>
      <c r="E52" s="209">
        <f t="shared" si="35"/>
        <v>0</v>
      </c>
      <c r="F52" s="209">
        <f t="shared" si="35"/>
        <v>0</v>
      </c>
      <c r="G52" s="209">
        <f t="shared" si="35"/>
        <v>0</v>
      </c>
      <c r="H52" s="209">
        <f t="shared" si="35"/>
        <v>0</v>
      </c>
      <c r="I52" s="209">
        <f t="shared" si="35"/>
        <v>0</v>
      </c>
      <c r="J52" s="209">
        <f t="shared" si="35"/>
        <v>0</v>
      </c>
      <c r="K52" s="209">
        <f t="shared" si="35"/>
        <v>0</v>
      </c>
      <c r="L52" s="209">
        <f t="shared" si="35"/>
        <v>0</v>
      </c>
      <c r="M52" s="210">
        <f t="shared" ref="M52:M61" si="40">SUM(D52:L52)</f>
        <v>0</v>
      </c>
      <c r="N52" s="209">
        <f t="shared" si="37"/>
        <v>0</v>
      </c>
      <c r="O52" s="209">
        <f t="shared" si="37"/>
        <v>0</v>
      </c>
      <c r="P52" s="211">
        <f t="shared" ref="P52:P61" si="41">SUM(N52:O52)</f>
        <v>0</v>
      </c>
      <c r="Q52" s="212">
        <f t="shared" ref="Q52:Q61" si="42">+M52+P52</f>
        <v>0</v>
      </c>
    </row>
    <row r="53" spans="1:17" ht="15" customHeight="1">
      <c r="A53" s="303"/>
      <c r="B53" s="284" t="str">
        <f>'6) Direct - Assignment'!B52</f>
        <v/>
      </c>
      <c r="C53" s="290"/>
      <c r="D53" s="209">
        <f t="shared" si="35"/>
        <v>0</v>
      </c>
      <c r="E53" s="209">
        <f t="shared" si="35"/>
        <v>0</v>
      </c>
      <c r="F53" s="209">
        <f t="shared" si="35"/>
        <v>0</v>
      </c>
      <c r="G53" s="209">
        <f t="shared" si="35"/>
        <v>0</v>
      </c>
      <c r="H53" s="209">
        <f t="shared" si="35"/>
        <v>0</v>
      </c>
      <c r="I53" s="209">
        <f t="shared" si="35"/>
        <v>0</v>
      </c>
      <c r="J53" s="209">
        <f t="shared" si="35"/>
        <v>0</v>
      </c>
      <c r="K53" s="209">
        <f t="shared" si="35"/>
        <v>0</v>
      </c>
      <c r="L53" s="209">
        <f t="shared" si="35"/>
        <v>0</v>
      </c>
      <c r="M53" s="210">
        <f t="shared" si="40"/>
        <v>0</v>
      </c>
      <c r="N53" s="209">
        <f t="shared" si="37"/>
        <v>0</v>
      </c>
      <c r="O53" s="209">
        <f t="shared" si="37"/>
        <v>0</v>
      </c>
      <c r="P53" s="211">
        <f t="shared" si="41"/>
        <v>0</v>
      </c>
      <c r="Q53" s="212">
        <f t="shared" si="42"/>
        <v>0</v>
      </c>
    </row>
    <row r="54" spans="1:17" ht="15" customHeight="1">
      <c r="A54" s="303"/>
      <c r="B54" s="284" t="str">
        <f>'6) Direct - Assignment'!B53</f>
        <v/>
      </c>
      <c r="C54" s="290"/>
      <c r="D54" s="209">
        <f t="shared" si="35"/>
        <v>0</v>
      </c>
      <c r="E54" s="209">
        <f t="shared" si="35"/>
        <v>0</v>
      </c>
      <c r="F54" s="209">
        <f t="shared" si="35"/>
        <v>0</v>
      </c>
      <c r="G54" s="209">
        <f t="shared" si="35"/>
        <v>0</v>
      </c>
      <c r="H54" s="209">
        <f t="shared" si="35"/>
        <v>0</v>
      </c>
      <c r="I54" s="209">
        <f t="shared" si="35"/>
        <v>0</v>
      </c>
      <c r="J54" s="209">
        <f t="shared" si="35"/>
        <v>0</v>
      </c>
      <c r="K54" s="209">
        <f t="shared" si="35"/>
        <v>0</v>
      </c>
      <c r="L54" s="209">
        <f t="shared" si="35"/>
        <v>0</v>
      </c>
      <c r="M54" s="210">
        <f t="shared" si="40"/>
        <v>0</v>
      </c>
      <c r="N54" s="209">
        <f t="shared" si="37"/>
        <v>0</v>
      </c>
      <c r="O54" s="209">
        <f t="shared" si="37"/>
        <v>0</v>
      </c>
      <c r="P54" s="211">
        <f t="shared" si="41"/>
        <v>0</v>
      </c>
      <c r="Q54" s="212">
        <f t="shared" si="42"/>
        <v>0</v>
      </c>
    </row>
    <row r="55" spans="1:17" ht="15" customHeight="1">
      <c r="A55" s="303"/>
      <c r="B55" s="284" t="str">
        <f>'6) Direct - Assignment'!B54</f>
        <v/>
      </c>
      <c r="C55" s="290"/>
      <c r="D55" s="209">
        <f t="shared" si="35"/>
        <v>0</v>
      </c>
      <c r="E55" s="209">
        <f t="shared" si="35"/>
        <v>0</v>
      </c>
      <c r="F55" s="209">
        <f t="shared" si="35"/>
        <v>0</v>
      </c>
      <c r="G55" s="209">
        <f t="shared" si="35"/>
        <v>0</v>
      </c>
      <c r="H55" s="209">
        <f t="shared" si="35"/>
        <v>0</v>
      </c>
      <c r="I55" s="209">
        <f t="shared" si="35"/>
        <v>0</v>
      </c>
      <c r="J55" s="209">
        <f t="shared" si="35"/>
        <v>0</v>
      </c>
      <c r="K55" s="209">
        <f t="shared" si="35"/>
        <v>0</v>
      </c>
      <c r="L55" s="209">
        <f t="shared" si="35"/>
        <v>0</v>
      </c>
      <c r="M55" s="210">
        <f t="shared" si="40"/>
        <v>0</v>
      </c>
      <c r="N55" s="209">
        <f t="shared" si="37"/>
        <v>0</v>
      </c>
      <c r="O55" s="209">
        <f t="shared" si="37"/>
        <v>0</v>
      </c>
      <c r="P55" s="211">
        <f t="shared" si="41"/>
        <v>0</v>
      </c>
      <c r="Q55" s="212">
        <f t="shared" si="42"/>
        <v>0</v>
      </c>
    </row>
    <row r="56" spans="1:17" ht="15" customHeight="1">
      <c r="A56" s="303"/>
      <c r="B56" s="284" t="str">
        <f>'6) Direct - Assignment'!B55</f>
        <v/>
      </c>
      <c r="C56" s="290"/>
      <c r="D56" s="209">
        <f t="shared" si="35"/>
        <v>0</v>
      </c>
      <c r="E56" s="209">
        <f t="shared" si="35"/>
        <v>0</v>
      </c>
      <c r="F56" s="209">
        <f t="shared" si="35"/>
        <v>0</v>
      </c>
      <c r="G56" s="209">
        <f t="shared" si="35"/>
        <v>0</v>
      </c>
      <c r="H56" s="209">
        <f t="shared" si="35"/>
        <v>0</v>
      </c>
      <c r="I56" s="209">
        <f t="shared" si="35"/>
        <v>0</v>
      </c>
      <c r="J56" s="209">
        <f t="shared" si="35"/>
        <v>0</v>
      </c>
      <c r="K56" s="209">
        <f t="shared" si="35"/>
        <v>0</v>
      </c>
      <c r="L56" s="209">
        <f t="shared" si="35"/>
        <v>0</v>
      </c>
      <c r="M56" s="210">
        <f t="shared" si="40"/>
        <v>0</v>
      </c>
      <c r="N56" s="209">
        <f t="shared" si="37"/>
        <v>0</v>
      </c>
      <c r="O56" s="209">
        <f t="shared" si="37"/>
        <v>0</v>
      </c>
      <c r="P56" s="211">
        <f t="shared" si="41"/>
        <v>0</v>
      </c>
      <c r="Q56" s="212">
        <f t="shared" si="42"/>
        <v>0</v>
      </c>
    </row>
    <row r="57" spans="1:17" ht="15" customHeight="1">
      <c r="A57" s="303"/>
      <c r="B57" s="284" t="str">
        <f>'6) Direct - Assignment'!B56</f>
        <v/>
      </c>
      <c r="C57" s="290"/>
      <c r="D57" s="209">
        <f t="shared" si="35"/>
        <v>0</v>
      </c>
      <c r="E57" s="209">
        <f t="shared" si="35"/>
        <v>0</v>
      </c>
      <c r="F57" s="209">
        <f t="shared" si="35"/>
        <v>0</v>
      </c>
      <c r="G57" s="209">
        <f t="shared" si="35"/>
        <v>0</v>
      </c>
      <c r="H57" s="209">
        <f t="shared" si="35"/>
        <v>0</v>
      </c>
      <c r="I57" s="209">
        <f t="shared" si="35"/>
        <v>0</v>
      </c>
      <c r="J57" s="209">
        <f t="shared" si="35"/>
        <v>0</v>
      </c>
      <c r="K57" s="209">
        <f t="shared" si="35"/>
        <v>0</v>
      </c>
      <c r="L57" s="209">
        <f t="shared" si="35"/>
        <v>0</v>
      </c>
      <c r="M57" s="210">
        <f t="shared" si="40"/>
        <v>0</v>
      </c>
      <c r="N57" s="209">
        <f t="shared" si="37"/>
        <v>0</v>
      </c>
      <c r="O57" s="209">
        <f t="shared" si="37"/>
        <v>0</v>
      </c>
      <c r="P57" s="211">
        <f t="shared" si="41"/>
        <v>0</v>
      </c>
      <c r="Q57" s="212">
        <f t="shared" si="42"/>
        <v>0</v>
      </c>
    </row>
    <row r="58" spans="1:17" ht="15" customHeight="1">
      <c r="A58" s="303"/>
      <c r="B58" s="284" t="str">
        <f>'6) Direct - Assignment'!B57</f>
        <v/>
      </c>
      <c r="C58" s="290"/>
      <c r="D58" s="209">
        <f t="shared" si="35"/>
        <v>0</v>
      </c>
      <c r="E58" s="209">
        <f t="shared" si="35"/>
        <v>0</v>
      </c>
      <c r="F58" s="209">
        <f t="shared" si="35"/>
        <v>0</v>
      </c>
      <c r="G58" s="209">
        <f t="shared" si="35"/>
        <v>0</v>
      </c>
      <c r="H58" s="209">
        <f t="shared" si="35"/>
        <v>0</v>
      </c>
      <c r="I58" s="209">
        <f t="shared" si="35"/>
        <v>0</v>
      </c>
      <c r="J58" s="209">
        <f t="shared" si="35"/>
        <v>0</v>
      </c>
      <c r="K58" s="209">
        <f t="shared" si="35"/>
        <v>0</v>
      </c>
      <c r="L58" s="209">
        <f t="shared" si="35"/>
        <v>0</v>
      </c>
      <c r="M58" s="210">
        <f t="shared" si="40"/>
        <v>0</v>
      </c>
      <c r="N58" s="209">
        <f t="shared" si="37"/>
        <v>0</v>
      </c>
      <c r="O58" s="209">
        <f t="shared" si="37"/>
        <v>0</v>
      </c>
      <c r="P58" s="211">
        <f t="shared" si="41"/>
        <v>0</v>
      </c>
      <c r="Q58" s="212">
        <f t="shared" si="42"/>
        <v>0</v>
      </c>
    </row>
    <row r="59" spans="1:17" ht="15" customHeight="1">
      <c r="A59" s="303"/>
      <c r="B59" s="284" t="str">
        <f>'6) Direct - Assignment'!B58</f>
        <v/>
      </c>
      <c r="C59" s="290"/>
      <c r="D59" s="209">
        <f t="shared" si="35"/>
        <v>0</v>
      </c>
      <c r="E59" s="209">
        <f t="shared" si="35"/>
        <v>0</v>
      </c>
      <c r="F59" s="209">
        <f t="shared" si="35"/>
        <v>0</v>
      </c>
      <c r="G59" s="209">
        <f t="shared" si="35"/>
        <v>0</v>
      </c>
      <c r="H59" s="209">
        <f t="shared" si="35"/>
        <v>0</v>
      </c>
      <c r="I59" s="209">
        <f t="shared" si="35"/>
        <v>0</v>
      </c>
      <c r="J59" s="209">
        <f t="shared" si="35"/>
        <v>0</v>
      </c>
      <c r="K59" s="209">
        <f t="shared" si="35"/>
        <v>0</v>
      </c>
      <c r="L59" s="209">
        <f t="shared" si="35"/>
        <v>0</v>
      </c>
      <c r="M59" s="210">
        <f t="shared" si="40"/>
        <v>0</v>
      </c>
      <c r="N59" s="209">
        <f t="shared" si="37"/>
        <v>0</v>
      </c>
      <c r="O59" s="209">
        <f t="shared" si="37"/>
        <v>0</v>
      </c>
      <c r="P59" s="211">
        <f t="shared" si="41"/>
        <v>0</v>
      </c>
      <c r="Q59" s="212">
        <f t="shared" si="42"/>
        <v>0</v>
      </c>
    </row>
    <row r="60" spans="1:17" ht="15" customHeight="1">
      <c r="A60" s="303"/>
      <c r="B60" s="284" t="str">
        <f>'6) Direct - Assignment'!B59</f>
        <v/>
      </c>
      <c r="C60" s="290"/>
      <c r="D60" s="209">
        <f t="shared" si="35"/>
        <v>0</v>
      </c>
      <c r="E60" s="209">
        <f t="shared" si="35"/>
        <v>0</v>
      </c>
      <c r="F60" s="209">
        <f t="shared" si="35"/>
        <v>0</v>
      </c>
      <c r="G60" s="209">
        <f t="shared" si="35"/>
        <v>0</v>
      </c>
      <c r="H60" s="209">
        <f t="shared" si="35"/>
        <v>0</v>
      </c>
      <c r="I60" s="209">
        <f t="shared" si="35"/>
        <v>0</v>
      </c>
      <c r="J60" s="209">
        <f t="shared" si="35"/>
        <v>0</v>
      </c>
      <c r="K60" s="209">
        <f t="shared" si="35"/>
        <v>0</v>
      </c>
      <c r="L60" s="209">
        <f t="shared" si="35"/>
        <v>0</v>
      </c>
      <c r="M60" s="210">
        <f t="shared" si="40"/>
        <v>0</v>
      </c>
      <c r="N60" s="209">
        <f t="shared" si="37"/>
        <v>0</v>
      </c>
      <c r="O60" s="209">
        <f t="shared" si="37"/>
        <v>0</v>
      </c>
      <c r="P60" s="211">
        <f t="shared" si="41"/>
        <v>0</v>
      </c>
      <c r="Q60" s="212">
        <f t="shared" si="42"/>
        <v>0</v>
      </c>
    </row>
    <row r="61" spans="1:17" ht="15" customHeight="1">
      <c r="A61" s="303"/>
      <c r="B61" s="284" t="str">
        <f>'6) Direct - Assignment'!B60</f>
        <v/>
      </c>
      <c r="C61" s="290"/>
      <c r="D61" s="209">
        <f t="shared" si="35"/>
        <v>0</v>
      </c>
      <c r="E61" s="209">
        <f t="shared" si="35"/>
        <v>0</v>
      </c>
      <c r="F61" s="209">
        <f t="shared" si="35"/>
        <v>0</v>
      </c>
      <c r="G61" s="209">
        <f t="shared" si="35"/>
        <v>0</v>
      </c>
      <c r="H61" s="209">
        <f t="shared" si="35"/>
        <v>0</v>
      </c>
      <c r="I61" s="209">
        <f t="shared" si="35"/>
        <v>0</v>
      </c>
      <c r="J61" s="209">
        <f t="shared" si="35"/>
        <v>0</v>
      </c>
      <c r="K61" s="209">
        <f t="shared" si="35"/>
        <v>0</v>
      </c>
      <c r="L61" s="209">
        <f t="shared" si="35"/>
        <v>0</v>
      </c>
      <c r="M61" s="210">
        <f t="shared" si="40"/>
        <v>0</v>
      </c>
      <c r="N61" s="209">
        <f t="shared" si="37"/>
        <v>0</v>
      </c>
      <c r="O61" s="209">
        <f t="shared" si="37"/>
        <v>0</v>
      </c>
      <c r="P61" s="211">
        <f t="shared" si="41"/>
        <v>0</v>
      </c>
      <c r="Q61" s="212">
        <f t="shared" si="42"/>
        <v>0</v>
      </c>
    </row>
    <row r="62" spans="1:17" ht="15" customHeight="1">
      <c r="A62" s="303"/>
      <c r="B62" s="284" t="str">
        <f>'6) Direct - Assignment'!B61</f>
        <v/>
      </c>
      <c r="C62" s="290"/>
      <c r="D62" s="209">
        <f t="shared" si="35"/>
        <v>0</v>
      </c>
      <c r="E62" s="209">
        <f t="shared" si="35"/>
        <v>0</v>
      </c>
      <c r="F62" s="209">
        <f t="shared" si="35"/>
        <v>0</v>
      </c>
      <c r="G62" s="209">
        <f t="shared" si="35"/>
        <v>0</v>
      </c>
      <c r="H62" s="209">
        <f t="shared" si="35"/>
        <v>0</v>
      </c>
      <c r="I62" s="209">
        <f t="shared" si="35"/>
        <v>0</v>
      </c>
      <c r="J62" s="209">
        <f t="shared" si="35"/>
        <v>0</v>
      </c>
      <c r="K62" s="209">
        <f t="shared" si="35"/>
        <v>0</v>
      </c>
      <c r="L62" s="209">
        <f t="shared" si="35"/>
        <v>0</v>
      </c>
      <c r="M62" s="210">
        <f t="shared" si="36"/>
        <v>0</v>
      </c>
      <c r="N62" s="209">
        <f t="shared" si="37"/>
        <v>0</v>
      </c>
      <c r="O62" s="209">
        <f t="shared" si="37"/>
        <v>0</v>
      </c>
      <c r="P62" s="211">
        <f t="shared" si="15"/>
        <v>0</v>
      </c>
      <c r="Q62" s="212">
        <f t="shared" si="16"/>
        <v>0</v>
      </c>
    </row>
    <row r="63" spans="1:17" ht="15" customHeight="1">
      <c r="A63" s="303"/>
      <c r="B63" s="285" t="str">
        <f>'6) Direct - Assignment'!B62</f>
        <v>TOTAL EXPENSES before Allocation</v>
      </c>
      <c r="C63" s="286">
        <f>SUM(C26:C62)</f>
        <v>0</v>
      </c>
      <c r="D63" s="225">
        <f>SUM(D26:D62)</f>
        <v>0</v>
      </c>
      <c r="E63" s="225">
        <f t="shared" ref="E63:L63" si="43">SUM(E26:E62)</f>
        <v>0</v>
      </c>
      <c r="F63" s="225">
        <f t="shared" si="43"/>
        <v>0</v>
      </c>
      <c r="G63" s="225">
        <f t="shared" si="43"/>
        <v>0</v>
      </c>
      <c r="H63" s="225">
        <f t="shared" si="43"/>
        <v>0</v>
      </c>
      <c r="I63" s="225">
        <f t="shared" si="43"/>
        <v>0</v>
      </c>
      <c r="J63" s="225">
        <f t="shared" si="43"/>
        <v>0</v>
      </c>
      <c r="K63" s="225">
        <f t="shared" si="43"/>
        <v>0</v>
      </c>
      <c r="L63" s="225">
        <f t="shared" si="43"/>
        <v>0</v>
      </c>
      <c r="M63" s="226">
        <f>SUM(M26:M62)</f>
        <v>0</v>
      </c>
      <c r="N63" s="225">
        <f t="shared" ref="N63" si="44">SUM(N26:N62)</f>
        <v>0</v>
      </c>
      <c r="O63" s="225">
        <f>SUM(O26:O62)</f>
        <v>0</v>
      </c>
      <c r="P63" s="227">
        <f>SUM(P26:P62)</f>
        <v>0</v>
      </c>
      <c r="Q63" s="228">
        <f>SUM(Q26:Q62)</f>
        <v>0</v>
      </c>
    </row>
    <row r="64" spans="1:17" ht="15" customHeight="1">
      <c r="A64" s="291"/>
      <c r="B64" s="284" t="str">
        <f>'6) Direct - Assignment'!B63</f>
        <v>Indirect Allocation</v>
      </c>
      <c r="C64" s="288"/>
      <c r="D64" s="282"/>
      <c r="E64" s="282"/>
      <c r="F64" s="282"/>
      <c r="G64" s="282"/>
      <c r="H64" s="282"/>
      <c r="I64" s="282"/>
      <c r="J64" s="282"/>
      <c r="K64" s="282"/>
      <c r="L64" s="282"/>
      <c r="M64" s="210"/>
      <c r="N64" s="282"/>
      <c r="O64" s="282"/>
      <c r="P64" s="211"/>
      <c r="Q64" s="212"/>
    </row>
    <row r="65" spans="1:17" ht="15" customHeight="1">
      <c r="A65" s="291"/>
      <c r="B65" s="275" t="str">
        <f>'6) Direct - Assignment'!B64</f>
        <v>TOTAL EXPENSES + Indirect</v>
      </c>
      <c r="C65" s="288"/>
      <c r="D65" s="282"/>
      <c r="E65" s="282"/>
      <c r="F65" s="282"/>
      <c r="G65" s="282"/>
      <c r="H65" s="282"/>
      <c r="I65" s="282"/>
      <c r="J65" s="282"/>
      <c r="K65" s="282"/>
      <c r="L65" s="282"/>
      <c r="M65" s="210"/>
      <c r="N65" s="282"/>
      <c r="O65" s="282"/>
      <c r="P65" s="211"/>
      <c r="Q65" s="212"/>
    </row>
    <row r="66" spans="1:17" ht="15" customHeight="1">
      <c r="A66" s="291"/>
      <c r="B66" s="284" t="str">
        <f>'6) Direct - Assignment'!B65</f>
        <v>Fundraising Allocation</v>
      </c>
      <c r="C66" s="288"/>
      <c r="D66" s="282"/>
      <c r="E66" s="282"/>
      <c r="F66" s="282"/>
      <c r="G66" s="282"/>
      <c r="H66" s="282"/>
      <c r="I66" s="282"/>
      <c r="J66" s="282"/>
      <c r="K66" s="282"/>
      <c r="L66" s="282"/>
      <c r="M66" s="210"/>
      <c r="N66" s="282"/>
      <c r="O66" s="282"/>
      <c r="P66" s="211"/>
      <c r="Q66" s="212"/>
    </row>
    <row r="67" spans="1:17" ht="15" customHeight="1">
      <c r="A67" s="291"/>
      <c r="B67" s="275" t="str">
        <f>'6) Direct - Assignment'!B66</f>
        <v>TOTAL EXPENSES + All Allocation</v>
      </c>
      <c r="C67" s="288"/>
      <c r="D67" s="282"/>
      <c r="E67" s="282"/>
      <c r="F67" s="282"/>
      <c r="G67" s="282"/>
      <c r="H67" s="282"/>
      <c r="I67" s="282"/>
      <c r="J67" s="282"/>
      <c r="K67" s="282"/>
      <c r="L67" s="282"/>
      <c r="M67" s="210"/>
      <c r="N67" s="282"/>
      <c r="O67" s="282"/>
      <c r="P67" s="211"/>
      <c r="Q67" s="212"/>
    </row>
    <row r="68" spans="1:17" ht="15" customHeight="1" thickBot="1">
      <c r="A68" s="237"/>
      <c r="B68" s="232" t="str">
        <f>'6) Direct - Assignment'!B67</f>
        <v>Change in Net Assets</v>
      </c>
      <c r="C68" s="233"/>
      <c r="D68" s="233"/>
      <c r="E68" s="233"/>
      <c r="F68" s="233"/>
      <c r="G68" s="233"/>
      <c r="H68" s="233"/>
      <c r="I68" s="233"/>
      <c r="J68" s="233"/>
      <c r="K68" s="233"/>
      <c r="L68" s="233"/>
      <c r="M68" s="234"/>
      <c r="N68" s="233"/>
      <c r="O68" s="233"/>
      <c r="P68" s="289"/>
      <c r="Q68" s="236"/>
    </row>
    <row r="69" spans="1:17" ht="12.75" thickTop="1"/>
  </sheetData>
  <mergeCells count="7">
    <mergeCell ref="A1:B1"/>
    <mergeCell ref="A11:A14"/>
    <mergeCell ref="D2:M2"/>
    <mergeCell ref="N2:P2"/>
    <mergeCell ref="D3:M3"/>
    <mergeCell ref="N3:P3"/>
    <mergeCell ref="A6:A8"/>
  </mergeCells>
  <conditionalFormatting sqref="D5:L5 N5:O5 C10:C16 C18:C23 C32:C51 C62">
    <cfRule type="expression" dxfId="21" priority="8">
      <formula>$C$2="Enter Name of Method Here"</formula>
    </cfRule>
  </conditionalFormatting>
  <conditionalFormatting sqref="C32:C51 C10:C15 C17:C22 C62">
    <cfRule type="expression" dxfId="20" priority="7">
      <formula>$C$2=0</formula>
    </cfRule>
  </conditionalFormatting>
  <conditionalFormatting sqref="D5:L5 N5:O5">
    <cfRule type="expression" dxfId="19" priority="6">
      <formula>$C$2=0</formula>
    </cfRule>
  </conditionalFormatting>
  <conditionalFormatting sqref="C52:C61">
    <cfRule type="expression" dxfId="18" priority="3">
      <formula>$C$2="Enter Name of Method Here"</formula>
    </cfRule>
  </conditionalFormatting>
  <conditionalFormatting sqref="C52:C61">
    <cfRule type="expression" dxfId="17" priority="2">
      <formula>$C$2=0</formula>
    </cfRule>
  </conditionalFormatting>
  <printOptions horizontalCentered="1"/>
  <pageMargins left="0.25" right="0.25" top="0.5" bottom="0.25" header="0.3" footer="0.3"/>
  <pageSetup scale="57" orientation="landscape" r:id="rId1"/>
  <extLst>
    <ext xmlns:x14="http://schemas.microsoft.com/office/spreadsheetml/2009/9/main" uri="{78C0D931-6437-407d-A8EE-F0AAD7539E65}">
      <x14:conditionalFormattings>
        <x14:conditionalFormatting xmlns:xm="http://schemas.microsoft.com/office/excel/2006/main">
          <x14:cfRule type="expression" priority="21" id="{B21211CF-DD94-4CA7-B042-0DCE90E76CB3}">
            <xm:f>'3) Your Chart of Accounts'!$C9=0</xm:f>
            <x14:dxf>
              <fill>
                <patternFill>
                  <bgColor theme="0" tint="-0.14996795556505021"/>
                </patternFill>
              </fill>
            </x14:dxf>
          </x14:cfRule>
          <xm:sqref>C10:C16 C18:C23 C32:C62</xm:sqref>
        </x14:conditionalFormatting>
        <x14:conditionalFormatting xmlns:xm="http://schemas.microsoft.com/office/excel/2006/main">
          <x14:cfRule type="expression" priority="20" id="{CBFB95D0-5E39-438A-AACC-1F4EF61FC36C}">
            <xm:f>'2) Your Programs'!$B$15=0</xm:f>
            <x14:dxf>
              <fill>
                <patternFill>
                  <bgColor theme="0" tint="-0.14996795556505021"/>
                </patternFill>
              </fill>
            </x14:dxf>
          </x14:cfRule>
          <xm:sqref>D5</xm:sqref>
        </x14:conditionalFormatting>
        <x14:conditionalFormatting xmlns:xm="http://schemas.microsoft.com/office/excel/2006/main">
          <x14:cfRule type="expression" priority="19" id="{9120D93F-70BF-447B-8652-B2614598BFC4}">
            <xm:f>'2) Your Programs'!$B$16=0</xm:f>
            <x14:dxf>
              <fill>
                <patternFill>
                  <bgColor theme="0" tint="-0.14996795556505021"/>
                </patternFill>
              </fill>
            </x14:dxf>
          </x14:cfRule>
          <xm:sqref>E5</xm:sqref>
        </x14:conditionalFormatting>
        <x14:conditionalFormatting xmlns:xm="http://schemas.microsoft.com/office/excel/2006/main">
          <x14:cfRule type="expression" priority="18" id="{CBD539B4-3AD8-4467-892C-9F0456AD41F2}">
            <xm:f>'2) Your Programs'!$B$17=0</xm:f>
            <x14:dxf>
              <fill>
                <patternFill>
                  <bgColor theme="0" tint="-0.14996795556505021"/>
                </patternFill>
              </fill>
            </x14:dxf>
          </x14:cfRule>
          <xm:sqref>F5</xm:sqref>
        </x14:conditionalFormatting>
        <x14:conditionalFormatting xmlns:xm="http://schemas.microsoft.com/office/excel/2006/main">
          <x14:cfRule type="expression" priority="17" id="{3EA24892-1294-4C03-84E2-D0A457F68697}">
            <xm:f>'2) Your Programs'!$B$18=0</xm:f>
            <x14:dxf>
              <fill>
                <patternFill>
                  <bgColor theme="0" tint="-0.14996795556505021"/>
                </patternFill>
              </fill>
            </x14:dxf>
          </x14:cfRule>
          <xm:sqref>G5</xm:sqref>
        </x14:conditionalFormatting>
        <x14:conditionalFormatting xmlns:xm="http://schemas.microsoft.com/office/excel/2006/main">
          <x14:cfRule type="expression" priority="16" id="{D397A9F0-B851-4037-BBF2-C80AD1041516}">
            <xm:f>'2) Your Programs'!$B$19=0</xm:f>
            <x14:dxf>
              <fill>
                <patternFill>
                  <bgColor theme="0" tint="-0.14996795556505021"/>
                </patternFill>
              </fill>
            </x14:dxf>
          </x14:cfRule>
          <xm:sqref>H5</xm:sqref>
        </x14:conditionalFormatting>
        <x14:conditionalFormatting xmlns:xm="http://schemas.microsoft.com/office/excel/2006/main">
          <x14:cfRule type="expression" priority="15" id="{44E2A09B-5EBD-49E8-9107-D0C9801C3DA8}">
            <xm:f>'2) Your Programs'!$B$20=0</xm:f>
            <x14:dxf>
              <fill>
                <patternFill>
                  <bgColor theme="0" tint="-0.14996795556505021"/>
                </patternFill>
              </fill>
            </x14:dxf>
          </x14:cfRule>
          <xm:sqref>I5</xm:sqref>
        </x14:conditionalFormatting>
        <x14:conditionalFormatting xmlns:xm="http://schemas.microsoft.com/office/excel/2006/main">
          <x14:cfRule type="expression" priority="14" id="{942FB023-F66A-46EF-88B4-49775C9AE2AA}">
            <xm:f>'2) Your Programs'!$B$21=0</xm:f>
            <x14:dxf>
              <fill>
                <patternFill>
                  <bgColor theme="0" tint="-0.14996795556505021"/>
                </patternFill>
              </fill>
            </x14:dxf>
          </x14:cfRule>
          <xm:sqref>J5</xm:sqref>
        </x14:conditionalFormatting>
        <x14:conditionalFormatting xmlns:xm="http://schemas.microsoft.com/office/excel/2006/main">
          <x14:cfRule type="expression" priority="13" id="{845B2B5E-80A4-4708-8C46-40F018AEE04E}">
            <xm:f>'2) Your Programs'!$B$22=0</xm:f>
            <x14:dxf>
              <fill>
                <patternFill>
                  <bgColor theme="0" tint="-0.14996795556505021"/>
                </patternFill>
              </fill>
            </x14:dxf>
          </x14:cfRule>
          <xm:sqref>K5</xm:sqref>
        </x14:conditionalFormatting>
        <x14:conditionalFormatting xmlns:xm="http://schemas.microsoft.com/office/excel/2006/main">
          <x14:cfRule type="expression" priority="12" id="{534B2E9D-C814-4CC6-A8D4-5A4AA80E83FD}">
            <xm:f>'2) Your Programs'!$B$23=0</xm:f>
            <x14:dxf>
              <fill>
                <patternFill>
                  <bgColor theme="0" tint="-0.14996795556505021"/>
                </patternFill>
              </fill>
            </x14:dxf>
          </x14:cfRule>
          <xm:sqref>L5</xm:sqref>
        </x14:conditionalFormatting>
        <x14:conditionalFormatting xmlns:xm="http://schemas.microsoft.com/office/excel/2006/main">
          <x14:cfRule type="expression" priority="11" id="{9FE973C0-A48A-4B6D-93E9-DD157B8A96BC}">
            <xm:f>'2) Your Programs'!$B$15=0</xm:f>
            <x14:dxf>
              <fill>
                <patternFill>
                  <bgColor theme="0" tint="-0.14996795556505021"/>
                </patternFill>
              </fill>
            </x14:dxf>
          </x14:cfRule>
          <xm:sqref>C15:C16</xm:sqref>
        </x14:conditionalFormatting>
        <x14:conditionalFormatting xmlns:xm="http://schemas.microsoft.com/office/excel/2006/main">
          <x14:cfRule type="expression" priority="10" id="{32CE38B1-6FD5-40E5-A3C7-7DE7F6875291}">
            <xm:f>'2) Your Programs'!$B$15=0</xm:f>
            <x14:dxf>
              <fill>
                <patternFill>
                  <bgColor theme="0" tint="-0.14996795556505021"/>
                </patternFill>
              </fill>
            </x14:dxf>
          </x14:cfRule>
          <xm:sqref>N5</xm:sqref>
        </x14:conditionalFormatting>
        <x14:conditionalFormatting xmlns:xm="http://schemas.microsoft.com/office/excel/2006/main">
          <x14:cfRule type="expression" priority="9" id="{0E881301-D757-4609-A9D0-11E6733A6B40}">
            <xm:f>'2) Your Programs'!$B$15=0</xm:f>
            <x14:dxf>
              <fill>
                <patternFill>
                  <bgColor theme="0" tint="-0.14996795556505021"/>
                </patternFill>
              </fill>
            </x14:dxf>
          </x14:cfRule>
          <xm:sqref>O5</xm:sqref>
        </x14:conditionalFormatting>
        <x14:conditionalFormatting xmlns:xm="http://schemas.microsoft.com/office/excel/2006/main">
          <x14:cfRule type="expression" priority="5" id="{30026263-A1E5-4983-9901-F02E842A28E4}">
            <xm:f>'3) Your Chart of Accounts'!$B31="H"</xm:f>
            <x14:dxf>
              <font>
                <b/>
                <i/>
              </font>
            </x14:dxf>
          </x14:cfRule>
          <xm:sqref>B32:B62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yperlink xmlns="b6460c4c-5abb-428b-9428-17d2fade1728">
      <Url xsi:nil="true"/>
      <Description xsi:nil="true"/>
    </Hyperlink>
    <MigrationSourceURL xmlns="b6460c4c-5abb-428b-9428-17d2fade172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894BCE4D78E244B15A3C049E7972C8" ma:contentTypeVersion="15" ma:contentTypeDescription="Create a new document." ma:contentTypeScope="" ma:versionID="a7a97175b6e0ff4802ef8a5e44a68741">
  <xsd:schema xmlns:xsd="http://www.w3.org/2001/XMLSchema" xmlns:xs="http://www.w3.org/2001/XMLSchema" xmlns:p="http://schemas.microsoft.com/office/2006/metadata/properties" xmlns:ns2="b6460c4c-5abb-428b-9428-17d2fade1728" xmlns:ns3="7207902c-c1af-43d7-9692-fc89e4f0cc2f" targetNamespace="http://schemas.microsoft.com/office/2006/metadata/properties" ma:root="true" ma:fieldsID="26b820a7c54cd93530320db34a015d89" ns2:_="" ns3:_="">
    <xsd:import namespace="b6460c4c-5abb-428b-9428-17d2fade1728"/>
    <xsd:import namespace="7207902c-c1af-43d7-9692-fc89e4f0cc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igrationSourceURL" minOccurs="0"/>
                <xsd:element ref="ns2:MediaServiceDateTaken" minOccurs="0"/>
                <xsd:element ref="ns2:MediaServiceAutoTags" minOccurs="0"/>
                <xsd:element ref="ns2:MediaServiceOCR" minOccurs="0"/>
                <xsd:element ref="ns2:MediaServiceLocation" minOccurs="0"/>
                <xsd:element ref="ns2:Hyperlink"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460c4c-5abb-428b-9428-17d2fade17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igrationSourceURL" ma:index="12" nillable="true" ma:displayName="MigrationSourceURL" ma:internalName="MigrationSourceURL">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Hyperlink" ma:index="17"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207902c-c1af-43d7-9692-fc89e4f0cc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43178B-A2A1-493C-972A-08AE2367DEA3}"/>
</file>

<file path=customXml/itemProps2.xml><?xml version="1.0" encoding="utf-8"?>
<ds:datastoreItem xmlns:ds="http://schemas.openxmlformats.org/officeDocument/2006/customXml" ds:itemID="{3F053F92-4ABC-436F-90D9-75355442A959}"/>
</file>

<file path=customXml/itemProps3.xml><?xml version="1.0" encoding="utf-8"?>
<ds:datastoreItem xmlns:ds="http://schemas.openxmlformats.org/officeDocument/2006/customXml" ds:itemID="{C25D206A-D518-4D74-8502-B46CD1172C0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cklotz</dc:creator>
  <cp:keywords/>
  <dc:description/>
  <cp:lastModifiedBy>Jordan Greeno</cp:lastModifiedBy>
  <cp:revision/>
  <dcterms:created xsi:type="dcterms:W3CDTF">2003-05-21T20:46:17Z</dcterms:created>
  <dcterms:modified xsi:type="dcterms:W3CDTF">2021-11-09T18:07:17Z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0x01010075894BCE4D78E244B15A3C049E7972C8</vt:lpwstr>
  </property>
</Properties>
</file>